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inova\Documents\1_OKS\2025\Dotace_socialni_2026\"/>
    </mc:Choice>
  </mc:AlternateContent>
  <xr:revisionPtr revIDLastSave="0" documentId="13_ncr:1_{F5CD6A7B-9A64-465A-90EB-88A0E789CBE4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žádost" sheetId="1" r:id="rId1"/>
  </sheets>
  <definedNames>
    <definedName name="_xlnm.Print_Area" localSheetId="0">žádost!$A$1:$M$147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4" i="1" l="1"/>
  <c r="P123" i="1"/>
  <c r="P122" i="1"/>
  <c r="P121" i="1"/>
  <c r="P120" i="1"/>
  <c r="O42" i="1" l="1"/>
  <c r="Q13" i="1"/>
  <c r="L62" i="1" l="1"/>
  <c r="O76" i="1" l="1"/>
  <c r="O30" i="1"/>
  <c r="O27" i="1"/>
  <c r="O26" i="1"/>
  <c r="O22" i="1"/>
  <c r="O73" i="1" l="1"/>
  <c r="O69" i="1"/>
  <c r="O65" i="1"/>
  <c r="O59" i="1"/>
  <c r="O55" i="1"/>
  <c r="I77" i="1"/>
  <c r="K77" i="1" s="1"/>
  <c r="I76" i="1"/>
  <c r="K76" i="1" s="1"/>
  <c r="L136" i="1" l="1"/>
  <c r="L80" i="1"/>
  <c r="G94" i="1"/>
  <c r="H94" i="1"/>
  <c r="O41" i="1"/>
  <c r="Q19" i="1"/>
  <c r="Q18" i="1"/>
  <c r="O19" i="1"/>
  <c r="O18" i="1"/>
  <c r="O15" i="1"/>
  <c r="O13" i="1"/>
  <c r="O12" i="1"/>
  <c r="O72" i="1"/>
  <c r="O68" i="1"/>
  <c r="O58" i="1"/>
  <c r="O54" i="1"/>
  <c r="O64" i="1"/>
  <c r="O124" i="1"/>
  <c r="O123" i="1"/>
  <c r="O122" i="1"/>
  <c r="O121" i="1"/>
  <c r="O45" i="1"/>
  <c r="K93" i="1" l="1"/>
  <c r="L93" i="1" s="1"/>
  <c r="K85" i="1"/>
  <c r="L85" i="1" s="1"/>
  <c r="K90" i="1"/>
  <c r="L90" i="1" s="1"/>
  <c r="K88" i="1"/>
  <c r="L88" i="1" s="1"/>
  <c r="K86" i="1"/>
  <c r="L86" i="1" s="1"/>
  <c r="K92" i="1"/>
  <c r="L92" i="1" s="1"/>
  <c r="K84" i="1"/>
  <c r="L84" i="1" s="1"/>
  <c r="K91" i="1"/>
  <c r="L91" i="1" s="1"/>
  <c r="K89" i="1"/>
  <c r="L89" i="1" s="1"/>
  <c r="K87" i="1"/>
  <c r="L87" i="1" s="1"/>
  <c r="A1" i="1"/>
  <c r="G119" i="1"/>
  <c r="H119" i="1"/>
  <c r="I119" i="1"/>
  <c r="H137" i="1"/>
  <c r="O8" i="1"/>
  <c r="G108" i="1"/>
  <c r="I125" i="1"/>
  <c r="B136" i="1" l="1"/>
  <c r="B62" i="1"/>
  <c r="B80" i="1"/>
  <c r="P93" i="1"/>
  <c r="P92" i="1"/>
  <c r="P91" i="1"/>
  <c r="P90" i="1"/>
  <c r="P89" i="1"/>
  <c r="P88" i="1"/>
  <c r="P87" i="1"/>
  <c r="P86" i="1"/>
  <c r="P85" i="1"/>
  <c r="P84" i="1"/>
  <c r="G146" i="1" l="1"/>
  <c r="G137" i="1"/>
  <c r="G141" i="1" l="1"/>
  <c r="O141" i="1" s="1"/>
  <c r="O89" i="1"/>
  <c r="G109" i="1"/>
  <c r="G139" i="1"/>
  <c r="H120" i="1" s="1"/>
  <c r="H125" i="1" s="1"/>
  <c r="G120" i="1" l="1"/>
  <c r="G125" i="1" s="1"/>
  <c r="G129" i="1" s="1"/>
  <c r="G143" i="1" s="1"/>
  <c r="G144" i="1" s="1"/>
  <c r="G138" i="1"/>
  <c r="O120" i="1" l="1"/>
  <c r="H141" i="1"/>
  <c r="G145" i="1" l="1"/>
  <c r="H146" i="1" l="1"/>
  <c r="O146" i="1"/>
</calcChain>
</file>

<file path=xl/sharedStrings.xml><?xml version="1.0" encoding="utf-8"?>
<sst xmlns="http://schemas.openxmlformats.org/spreadsheetml/2006/main" count="151" uniqueCount="131">
  <si>
    <t>Program pro poskytování dotací sociální oblast - registrované sociální služby</t>
  </si>
  <si>
    <t>RČ/IČ:</t>
  </si>
  <si>
    <t>fyzická osoba nepodnikající</t>
  </si>
  <si>
    <t>fyzická osoba podnikající</t>
  </si>
  <si>
    <t>Typ žadatele:</t>
  </si>
  <si>
    <t>právnická osoba</t>
  </si>
  <si>
    <t>uznatelné náklady</t>
  </si>
  <si>
    <t>nájemné</t>
  </si>
  <si>
    <t>Z dotace požadováno</t>
  </si>
  <si>
    <t>spotřební materiál</t>
  </si>
  <si>
    <t>telekomunikační služby (internet, telefony)</t>
  </si>
  <si>
    <t>poštovné</t>
  </si>
  <si>
    <t>služby - vzdělání zaměstnanců</t>
  </si>
  <si>
    <t>pojištění</t>
  </si>
  <si>
    <t>nákup drobného majetku</t>
  </si>
  <si>
    <t>neuznatelné náklady</t>
  </si>
  <si>
    <t>odpisy dlouhodobého majetku</t>
  </si>
  <si>
    <r>
      <t>energie</t>
    </r>
    <r>
      <rPr>
        <sz val="11"/>
        <color theme="1"/>
        <rFont val="Calibri"/>
        <family val="2"/>
        <charset val="238"/>
        <scheme val="minor"/>
      </rPr>
      <t xml:space="preserve"> a ostatní neskladovatelné položky</t>
    </r>
  </si>
  <si>
    <t>ostatní služby (mimo uznatelné položky)</t>
  </si>
  <si>
    <t>daně, poplatky, nákladové úroky</t>
  </si>
  <si>
    <t>* 1</t>
  </si>
  <si>
    <t>drobné služby související s hlavní činností žadatele a ostatními druhy uznatelných nákladů</t>
  </si>
  <si>
    <t>* 2</t>
  </si>
  <si>
    <t>* 3</t>
  </si>
  <si>
    <t>cestovné za služební cesty dle specifikace dotačního programu</t>
  </si>
  <si>
    <t>Kč</t>
  </si>
  <si>
    <t>kontrola</t>
  </si>
  <si>
    <t>poznámky k vyplnění</t>
  </si>
  <si>
    <t>Maximální dotace položky</t>
  </si>
  <si>
    <r>
      <t>mzdové náklady</t>
    </r>
    <r>
      <rPr>
        <sz val="8"/>
        <color theme="1"/>
        <rFont val="Calibri"/>
        <family val="2"/>
        <charset val="238"/>
        <scheme val="minor"/>
      </rPr>
      <t xml:space="preserve"> *1</t>
    </r>
  </si>
  <si>
    <r>
      <t>ostatní služby</t>
    </r>
    <r>
      <rPr>
        <sz val="8"/>
        <color theme="1"/>
        <rFont val="Calibri"/>
        <family val="2"/>
        <charset val="238"/>
        <scheme val="minor"/>
      </rPr>
      <t xml:space="preserve"> *2</t>
    </r>
  </si>
  <si>
    <r>
      <t>cestovné</t>
    </r>
    <r>
      <rPr>
        <sz val="8"/>
        <color theme="1"/>
        <rFont val="Calibri"/>
        <family val="2"/>
        <charset val="238"/>
        <scheme val="minor"/>
      </rPr>
      <t xml:space="preserve"> *3</t>
    </r>
  </si>
  <si>
    <t>Celkové náklady žadatele</t>
  </si>
  <si>
    <t>Celkem na dotaci požadováno</t>
  </si>
  <si>
    <t>Podíl požadavku na celkových nákladech</t>
  </si>
  <si>
    <t>Dotovaný rok:</t>
  </si>
  <si>
    <r>
      <rPr>
        <b/>
        <sz val="11"/>
        <color theme="1"/>
        <rFont val="Calibri"/>
        <family val="2"/>
        <charset val="238"/>
        <scheme val="minor"/>
      </rPr>
      <t>ostatní neuznatelné náklady</t>
    </r>
    <r>
      <rPr>
        <sz val="11"/>
        <color theme="1"/>
        <rFont val="Calibri"/>
        <family val="2"/>
        <charset val="238"/>
        <scheme val="minor"/>
      </rPr>
      <t xml:space="preserve"> - uveďte:</t>
    </r>
  </si>
  <si>
    <t>přijaté členské příspěvky</t>
  </si>
  <si>
    <t>ostatní vlastní výnosy</t>
  </si>
  <si>
    <t>výnosy z vlastní činnosti</t>
  </si>
  <si>
    <t>Náklady / výdaje</t>
  </si>
  <si>
    <t>Výnosy / příjmy</t>
  </si>
  <si>
    <t>Výnosy celkem</t>
  </si>
  <si>
    <t>sponzorské dary</t>
  </si>
  <si>
    <t>Název projektu:</t>
  </si>
  <si>
    <r>
      <t xml:space="preserve">přijaté příspěvky </t>
    </r>
    <r>
      <rPr>
        <sz val="8"/>
        <color theme="1"/>
        <rFont val="Calibri"/>
        <family val="2"/>
        <charset val="238"/>
        <scheme val="minor"/>
      </rPr>
      <t>zúčtované mezi organizačními složkami</t>
    </r>
  </si>
  <si>
    <t>poskytnuté členské příspěvky</t>
  </si>
  <si>
    <t>ostatní výnosy/příjmy</t>
  </si>
  <si>
    <t>úrokové výnosy</t>
  </si>
  <si>
    <t>ostatní výnosy</t>
  </si>
  <si>
    <t>náklady na SP a ZP zaměstnanců, ostatní náklady</t>
  </si>
  <si>
    <t>cizí zdroje - sponzorské dary</t>
  </si>
  <si>
    <t>dotace města Domažlice</t>
  </si>
  <si>
    <t>* 4</t>
  </si>
  <si>
    <t>dotace celkem</t>
  </si>
  <si>
    <t>mzdové náklady (bez nákladů na ZP a SP pojištění zaměstnanců hrazené zaměstnavatelem; dle specifikace dotačního programu)</t>
  </si>
  <si>
    <t>opravy a udržování</t>
  </si>
  <si>
    <t>náklady na reprezentaci</t>
  </si>
  <si>
    <r>
      <t>cizí zdroje - dotace</t>
    </r>
    <r>
      <rPr>
        <b/>
        <sz val="8"/>
        <color theme="1"/>
        <rFont val="Calibri"/>
        <family val="2"/>
        <charset val="238"/>
        <scheme val="minor"/>
      </rPr>
      <t xml:space="preserve"> *4</t>
    </r>
  </si>
  <si>
    <t>uveďte název donátora, kvalifikovaný odhad reálně poskytnuté částky i celkově požadovanou částku + výši poskytnutou v předchozím roce</t>
  </si>
  <si>
    <t>Bilance rozpočtu žádosti bez dotace města Domažlice</t>
  </si>
  <si>
    <t>Maximální výše žádosti dle bilance rozpočtu</t>
  </si>
  <si>
    <t>Celkové uznatelné náklady žadatele</t>
  </si>
  <si>
    <t>Bilance rozpočtu žádosti (výnosy - náklady)</t>
  </si>
  <si>
    <t>Výše poskytnuté dotace může být maximálně do výše záporné bilance rozpočtu bez této dotace.</t>
  </si>
  <si>
    <t>Jméno  statutárního zástupce:</t>
  </si>
  <si>
    <t>Jméno a příjmení:</t>
  </si>
  <si>
    <t>Vztah k žadateli:</t>
  </si>
  <si>
    <t>Email:</t>
  </si>
  <si>
    <t>Mobil:</t>
  </si>
  <si>
    <t>Typ projektu:</t>
  </si>
  <si>
    <t>celoroční provoz</t>
  </si>
  <si>
    <r>
      <t xml:space="preserve">jednorázová akce </t>
    </r>
    <r>
      <rPr>
        <sz val="9"/>
        <color theme="1"/>
        <rFont val="Calibri"/>
        <family val="2"/>
        <charset val="238"/>
        <scheme val="minor"/>
      </rPr>
      <t>(1 akce v dotovaném roce), přičemž jednorázovou akcí se rozumí nejen 1 den, ale i delší souvislé časové období (např. týden, 14 dní)</t>
    </r>
  </si>
  <si>
    <r>
      <t xml:space="preserve">opakovaná akce </t>
    </r>
    <r>
      <rPr>
        <sz val="9"/>
        <color theme="1"/>
        <rFont val="Calibri"/>
        <family val="2"/>
        <charset val="238"/>
        <scheme val="minor"/>
      </rPr>
      <t>(2 a více akcí v dotovaném roce)</t>
    </r>
  </si>
  <si>
    <r>
      <t>dlouhodobý projekt</t>
    </r>
    <r>
      <rPr>
        <sz val="9"/>
        <color theme="1"/>
        <rFont val="Calibri"/>
        <family val="2"/>
        <charset val="238"/>
        <scheme val="minor"/>
      </rPr>
      <t xml:space="preserve"> (konkrétní projekt trvající v rozsahu 1–12 měsíců, příp. více, ale vždy mimo běžný provoz žadatele)</t>
    </r>
  </si>
  <si>
    <t>Stručné informace o projektu</t>
  </si>
  <si>
    <t>1. Popis projektu/činnosti</t>
  </si>
  <si>
    <t>2. Cíle projektu, způsob jejich vyhodnocení</t>
  </si>
  <si>
    <t>3. Přínos projektu pro město, obyvatele, veřejnost</t>
  </si>
  <si>
    <t>4. Zajištění publicity projektu/činnosti</t>
  </si>
  <si>
    <t>Informace o žadateli</t>
  </si>
  <si>
    <t>Stručná charakteristika cílové skupiny:</t>
  </si>
  <si>
    <t>doplněním písmene x (malé iks) zvolte jednu z uvedených variant</t>
  </si>
  <si>
    <t>Současné počty a struktura klientů žadatele:</t>
  </si>
  <si>
    <t>Maximální výše dotace</t>
  </si>
  <si>
    <t>Jméno a příjmení / název žadatele:</t>
  </si>
  <si>
    <t>Dotační program:</t>
  </si>
  <si>
    <t>Ekonomické údaje a rozpočet projektu/činnosti</t>
  </si>
  <si>
    <t>děti a mládež do 18 let</t>
  </si>
  <si>
    <t>dospělí</t>
  </si>
  <si>
    <t>město Domažlice</t>
  </si>
  <si>
    <t>Náklady
celkem</t>
  </si>
  <si>
    <t>celkem uznatelné náklady</t>
  </si>
  <si>
    <t>celkem neuznatelné náklady</t>
  </si>
  <si>
    <t>celkové předpokládané náklady žadatele</t>
  </si>
  <si>
    <t>celkové předpokládané výnosy/příjmy žadatele</t>
  </si>
  <si>
    <t>doplnit položky celkových nákladů a konkrétní částky požadavku v daném druhu nákladů, pokud v daném druhu požadavek není, pak vhodné doplnit nulu; 
vyplňují se pouze čísla, formát čísla (mezera, symbol Kč) se doplní sám</t>
  </si>
  <si>
    <t>kontrola vyplnění</t>
  </si>
  <si>
    <t>vyplňte</t>
  </si>
  <si>
    <t>doplněním písmene x (malé iks) zvolte pouze jednu z uvedených variant</t>
  </si>
  <si>
    <t>vyplňte požadované údaje;
pokud žadateli nestačí rozsahem textové pole v žádosti, může informace dopsat do samostatné přílohy žádosti; je nezbytné, aby označil křížkem (malým písmenem iks) tuto variantu</t>
  </si>
  <si>
    <t>vyplňte;
je nutné uvést požadované údaje, příp. doplnit nulu u položek, kde tento náklad žadatel nemá</t>
  </si>
  <si>
    <t>mzdové náklady = maximálně 80 % z celkem požadované částky; tzn. nelze žádat pouze na tento náklad</t>
  </si>
  <si>
    <t>vyplňte;
je nutné uvést požadované údaje, příp. doplnit nulu u položek, kde tento výnos žadatel nemá</t>
  </si>
  <si>
    <t>vyplňte;
u dotace města Domažlice se počítá s plnou výši kvalifikovaného odhadu ze žádosti; 
je nezbytné doplnit údaj za rok 2024, pokud byla dotace městem poskytnuta; neuvedením dalších dotací (aktuálních žádostí i dotací poskytnutých v předchozím roce) se žadatel vystavuje riziku vyřazení této žádosti</t>
  </si>
  <si>
    <t>přesné informace k jednotlivým druhům nákladům, limitům, a dalším údajů jsou uveden v Zásadách pro poskytování dotací - oblast sociální a Dotačních programech</t>
  </si>
  <si>
    <t>pokračování textu v samostatné příloze</t>
  </si>
  <si>
    <t>Osoba odpovědná za realizaci projektu (podávající žádost o dotaci)</t>
  </si>
  <si>
    <t>ostatní obce 
v ORP Domažlice</t>
  </si>
  <si>
    <t xml:space="preserve">ostatní obce mimo ORP </t>
  </si>
  <si>
    <t>celkem</t>
  </si>
  <si>
    <t>ORP součet</t>
  </si>
  <si>
    <t>vyplňte počty (příp. kvalifikovaný odhad počtu) klientů</t>
  </si>
  <si>
    <t>maximální dotace položky</t>
  </si>
  <si>
    <t>2. max. % podíl na celkové žádosti</t>
  </si>
  <si>
    <t>max %
druh</t>
  </si>
  <si>
    <t>max. %
z žádosti</t>
  </si>
  <si>
    <t>1. max. % podíl dotace z celkové výše daného druhu nákladu</t>
  </si>
  <si>
    <r>
      <t xml:space="preserve">Přesné informace k jednotlivým druhů nákladů
a limitům (včetně uznatelnosti a neuznatelnosti), 
a další údaje jsou uvedeny 
v </t>
    </r>
    <r>
      <rPr>
        <b/>
        <i/>
        <sz val="8"/>
        <rFont val="Calibri"/>
        <family val="2"/>
        <charset val="238"/>
        <scheme val="minor"/>
      </rPr>
      <t xml:space="preserve">Zásadách pro poskytování dotací z rozpočtu Města Domažlice - oblast sociální 
</t>
    </r>
    <r>
      <rPr>
        <i/>
        <sz val="8"/>
        <rFont val="Calibri"/>
        <family val="2"/>
        <charset val="238"/>
        <scheme val="minor"/>
      </rPr>
      <t xml:space="preserve">a v podmínkách </t>
    </r>
    <r>
      <rPr>
        <b/>
        <i/>
        <sz val="8"/>
        <rFont val="Calibri"/>
        <family val="2"/>
        <charset val="238"/>
        <scheme val="minor"/>
      </rPr>
      <t>konkrétního dotačního programu</t>
    </r>
    <r>
      <rPr>
        <i/>
        <sz val="8"/>
        <rFont val="Calibri"/>
        <family val="2"/>
        <charset val="238"/>
        <scheme val="minor"/>
      </rPr>
      <t>.</t>
    </r>
  </si>
  <si>
    <t>Název sociální služby:</t>
  </si>
  <si>
    <t>Datum registrace:</t>
  </si>
  <si>
    <t>Číslo registrace:</t>
  </si>
  <si>
    <t>Žádost se týká:</t>
  </si>
  <si>
    <t>jedné služby, je-li poskytována pouze jedna</t>
  </si>
  <si>
    <r>
      <t xml:space="preserve">jedné z více poskytovaných služeb
</t>
    </r>
    <r>
      <rPr>
        <sz val="8"/>
        <color theme="1"/>
        <rFont val="Calibri"/>
        <family val="2"/>
        <charset val="238"/>
        <scheme val="minor"/>
      </rPr>
      <t>(v popisu projektu musí být uvedeno, které služby se žádost o dotaci týká)</t>
    </r>
  </si>
  <si>
    <r>
      <t xml:space="preserve">více nebo všech poskytovaných služeb
</t>
    </r>
    <r>
      <rPr>
        <sz val="8"/>
        <color theme="1"/>
        <rFont val="Calibri"/>
        <family val="2"/>
        <charset val="238"/>
        <scheme val="minor"/>
      </rPr>
      <t>(v popisu projektu musí být uvedeno, kterých služeb se žádost o dotaci týká + rozdělení požadované částky na jednotlivé služby)</t>
    </r>
  </si>
  <si>
    <t>Doplňující informace ke službám:</t>
  </si>
  <si>
    <t>vyplňte v případě potřeby</t>
  </si>
  <si>
    <t>Plátce DPH</t>
  </si>
  <si>
    <t>ANO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</si>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</sst>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0\ %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6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6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 wrapText="1"/>
    </xf>
    <xf numFmtId="164" fontId="0" fillId="2" borderId="1" xfId="0" applyNumberFormat="1" applyFill="1" applyBorder="1"/>
    <xf numFmtId="1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10" fillId="2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4" xfId="0" applyNumberFormat="1" applyFont="1" applyFill="1" applyBorder="1"/>
    <xf numFmtId="0" fontId="4" fillId="2" borderId="0" xfId="0" applyFont="1" applyFill="1" applyAlignment="1">
      <alignment vertical="center"/>
    </xf>
    <xf numFmtId="164" fontId="0" fillId="2" borderId="0" xfId="0" applyNumberFormat="1" applyFill="1"/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left" vertical="top" wrapText="1"/>
    </xf>
    <xf numFmtId="164" fontId="1" fillId="2" borderId="8" xfId="0" applyNumberFormat="1" applyFont="1" applyFill="1" applyBorder="1"/>
    <xf numFmtId="165" fontId="1" fillId="2" borderId="1" xfId="0" applyNumberFormat="1" applyFont="1" applyFill="1" applyBorder="1"/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165" fontId="1" fillId="2" borderId="31" xfId="0" applyNumberFormat="1" applyFont="1" applyFill="1" applyBorder="1"/>
    <xf numFmtId="165" fontId="1" fillId="2" borderId="0" xfId="0" applyNumberFormat="1" applyFont="1" applyFill="1"/>
    <xf numFmtId="0" fontId="8" fillId="2" borderId="0" xfId="0" applyFont="1" applyFill="1" applyAlignment="1">
      <alignment horizontal="left" vertical="top" indent="1"/>
    </xf>
    <xf numFmtId="0" fontId="1" fillId="3" borderId="4" xfId="0" applyFont="1" applyFill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2" fillId="2" borderId="0" xfId="0" applyFont="1" applyFill="1"/>
    <xf numFmtId="0" fontId="12" fillId="0" borderId="0" xfId="0" applyFont="1"/>
    <xf numFmtId="0" fontId="0" fillId="5" borderId="0" xfId="0" applyFill="1"/>
    <xf numFmtId="0" fontId="12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164" fontId="1" fillId="3" borderId="14" xfId="0" applyNumberFormat="1" applyFont="1" applyFill="1" applyBorder="1"/>
    <xf numFmtId="164" fontId="1" fillId="3" borderId="28" xfId="0" applyNumberFormat="1" applyFont="1" applyFill="1" applyBorder="1"/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indent="1"/>
    </xf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 vertical="center" indent="1"/>
    </xf>
    <xf numFmtId="0" fontId="4" fillId="6" borderId="0" xfId="0" applyFont="1" applyFill="1"/>
    <xf numFmtId="0" fontId="7" fillId="6" borderId="0" xfId="0" applyFont="1" applyFill="1"/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4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0" fillId="2" borderId="0" xfId="0" applyFill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5" fillId="2" borderId="0" xfId="0" applyFont="1" applyFill="1"/>
    <xf numFmtId="0" fontId="19" fillId="2" borderId="0" xfId="0" applyFont="1" applyFill="1" applyAlignment="1">
      <alignment vertical="top"/>
    </xf>
    <xf numFmtId="0" fontId="10" fillId="0" borderId="0" xfId="0" applyFont="1"/>
    <xf numFmtId="0" fontId="5" fillId="0" borderId="0" xfId="0" applyFont="1"/>
    <xf numFmtId="0" fontId="17" fillId="2" borderId="0" xfId="0" applyFont="1" applyFill="1"/>
    <xf numFmtId="0" fontId="17" fillId="2" borderId="0" xfId="0" applyFont="1" applyFill="1" applyAlignment="1">
      <alignment horizontal="left" wrapText="1"/>
    </xf>
    <xf numFmtId="0" fontId="20" fillId="0" borderId="0" xfId="0" applyFont="1"/>
    <xf numFmtId="0" fontId="17" fillId="0" borderId="0" xfId="0" applyFont="1"/>
    <xf numFmtId="0" fontId="3" fillId="2" borderId="0" xfId="0" applyFont="1" applyFill="1" applyAlignment="1">
      <alignment horizontal="right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0" fontId="2" fillId="4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top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0" fillId="2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4" fillId="6" borderId="0" xfId="0" applyFont="1" applyFill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" fillId="4" borderId="20" xfId="0" applyFont="1" applyFill="1" applyBorder="1" applyAlignment="1">
      <alignment horizontal="left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0" fillId="3" borderId="3" xfId="0" applyNumberFormat="1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1" fillId="3" borderId="29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 indent="1"/>
    </xf>
    <xf numFmtId="0" fontId="1" fillId="3" borderId="28" xfId="0" applyFont="1" applyFill="1" applyBorder="1" applyAlignment="1">
      <alignment horizontal="left" inden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top" indent="1"/>
    </xf>
    <xf numFmtId="0" fontId="8" fillId="2" borderId="21" xfId="0" applyFont="1" applyFill="1" applyBorder="1" applyAlignment="1">
      <alignment horizontal="left" vertical="top" indent="1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 indent="1"/>
    </xf>
    <xf numFmtId="0" fontId="3" fillId="2" borderId="17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3" fillId="2" borderId="18" xfId="0" applyFont="1" applyFill="1" applyBorder="1" applyAlignment="1">
      <alignment horizontal="left" vertical="top" wrapText="1" indent="1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4" fillId="7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3" borderId="35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14" fillId="7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indent="1"/>
    </xf>
    <xf numFmtId="0" fontId="1" fillId="3" borderId="14" xfId="0" applyFont="1" applyFill="1" applyBorder="1" applyAlignment="1">
      <alignment horizontal="left" inden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0" fillId="8" borderId="0" xfId="0" applyFill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left" vertical="top" wrapText="1"/>
      <protection locked="0"/>
    </xf>
    <xf numFmtId="0" fontId="11" fillId="8" borderId="0" xfId="0" applyFont="1" applyFill="1" applyAlignment="1" applyProtection="1">
      <alignment horizontal="left" vertical="top"/>
      <protection locked="0"/>
    </xf>
    <xf numFmtId="0" fontId="1" fillId="4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7"/>
  <sheetViews>
    <sheetView tabSelected="1" topLeftCell="A128" zoomScale="130" zoomScaleNormal="130" workbookViewId="0">
      <selection activeCell="B6" sqref="B6:L6"/>
    </sheetView>
  </sheetViews>
  <sheetFormatPr defaultRowHeight="15" x14ac:dyDescent="0.25"/>
  <cols>
    <col min="1" max="1" width="0.42578125" customWidth="1"/>
    <col min="2" max="2" width="3.140625" customWidth="1"/>
    <col min="3" max="3" width="8.5703125" customWidth="1"/>
    <col min="4" max="4" width="4.85546875" customWidth="1"/>
    <col min="5" max="5" width="13.42578125" customWidth="1"/>
    <col min="6" max="8" width="15.42578125" customWidth="1"/>
    <col min="9" max="10" width="3.5703125" customWidth="1"/>
    <col min="11" max="11" width="6.42578125" customWidth="1"/>
    <col min="12" max="12" width="4.140625" customWidth="1"/>
    <col min="13" max="13" width="0.42578125" customWidth="1"/>
    <col min="14" max="14" width="23" style="2" bestFit="1" customWidth="1"/>
    <col min="15" max="16" width="10" style="5" customWidth="1"/>
    <col min="17" max="17" width="6.5703125" customWidth="1"/>
  </cols>
  <sheetData>
    <row r="1" spans="1:17" ht="21" x14ac:dyDescent="0.35">
      <c r="A1" s="87" t="str">
        <f>"Žádost o dotace z rozpočtu města Domažlice na rok "&amp;E5</f>
        <v>Žádost o dotace z rozpočtu města Domažlice na rok 2026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3" t="s">
        <v>27</v>
      </c>
      <c r="O1" s="5" t="s">
        <v>26</v>
      </c>
    </row>
    <row r="2" spans="1:17" ht="11.25" customHeight="1" x14ac:dyDescent="0.25">
      <c r="A2" s="8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8"/>
      <c r="N2"/>
    </row>
    <row r="3" spans="1:17" ht="14.45" customHeight="1" x14ac:dyDescent="0.25">
      <c r="A3" s="8"/>
      <c r="B3" s="93" t="s">
        <v>86</v>
      </c>
      <c r="C3" s="93"/>
      <c r="D3" s="93"/>
      <c r="E3" s="94" t="s">
        <v>0</v>
      </c>
      <c r="F3" s="94"/>
      <c r="G3" s="94"/>
      <c r="H3" s="94"/>
      <c r="I3" s="94"/>
      <c r="J3" s="94"/>
      <c r="K3" s="94"/>
      <c r="L3" s="94"/>
      <c r="M3" s="10"/>
      <c r="N3" s="1"/>
    </row>
    <row r="4" spans="1:17" ht="0.6" customHeight="1" x14ac:dyDescent="0.25">
      <c r="A4" s="8"/>
      <c r="B4" s="93"/>
      <c r="C4" s="93"/>
      <c r="D4" s="93"/>
      <c r="E4" s="94"/>
      <c r="F4" s="94"/>
      <c r="G4" s="94"/>
      <c r="H4" s="94"/>
      <c r="I4" s="94"/>
      <c r="J4" s="94"/>
      <c r="K4" s="94"/>
      <c r="L4" s="94"/>
      <c r="M4" s="10"/>
      <c r="N4" s="1"/>
    </row>
    <row r="5" spans="1:17" ht="15" customHeight="1" x14ac:dyDescent="0.25">
      <c r="A5" s="8"/>
      <c r="B5" s="93" t="s">
        <v>35</v>
      </c>
      <c r="C5" s="93"/>
      <c r="D5" s="93"/>
      <c r="E5" s="6">
        <v>2026</v>
      </c>
      <c r="F5" s="6"/>
      <c r="G5" s="96"/>
      <c r="H5" s="96"/>
      <c r="I5" s="96"/>
      <c r="J5" s="96"/>
      <c r="K5" s="96"/>
      <c r="L5" s="96"/>
      <c r="M5" s="10"/>
      <c r="N5" s="1"/>
    </row>
    <row r="6" spans="1:17" ht="11.25" customHeight="1" x14ac:dyDescent="0.25">
      <c r="A6" s="8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8"/>
    </row>
    <row r="7" spans="1:17" x14ac:dyDescent="0.25">
      <c r="A7" s="34"/>
      <c r="B7" s="99" t="s">
        <v>80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34"/>
      <c r="O7" s="5" t="s">
        <v>97</v>
      </c>
    </row>
    <row r="8" spans="1:17" x14ac:dyDescent="0.25">
      <c r="A8" s="8"/>
      <c r="B8" s="8" t="s">
        <v>4</v>
      </c>
      <c r="C8" s="8"/>
      <c r="D8" s="80"/>
      <c r="E8" s="8" t="s">
        <v>2</v>
      </c>
      <c r="F8" s="8"/>
      <c r="G8" s="8"/>
      <c r="H8" s="8"/>
      <c r="I8" s="8"/>
      <c r="J8" s="8"/>
      <c r="K8" s="8"/>
      <c r="L8" s="8"/>
      <c r="M8" s="8"/>
      <c r="N8" s="101" t="s">
        <v>82</v>
      </c>
      <c r="O8" s="5" t="str">
        <f>IF(COUNTIF(D8:D10,"x")&gt;1,"vyberte pouze jednu možnost",IF(COUNTIF(D8:D10,"x")&lt;1,"vyberte jednu možnost",""))</f>
        <v>vyberte jednu možnost</v>
      </c>
    </row>
    <row r="9" spans="1:17" x14ac:dyDescent="0.25">
      <c r="A9" s="8"/>
      <c r="B9" s="8"/>
      <c r="C9" s="8"/>
      <c r="D9" s="80"/>
      <c r="E9" s="8" t="s">
        <v>3</v>
      </c>
      <c r="F9" s="8"/>
      <c r="G9" s="8"/>
      <c r="H9" s="8"/>
      <c r="I9" s="8"/>
      <c r="J9" s="8"/>
      <c r="K9" s="8"/>
      <c r="L9" s="8"/>
      <c r="M9" s="8"/>
      <c r="N9" s="101"/>
    </row>
    <row r="10" spans="1:17" x14ac:dyDescent="0.25">
      <c r="A10" s="8"/>
      <c r="B10" s="8"/>
      <c r="C10" s="8"/>
      <c r="D10" s="80"/>
      <c r="E10" s="8" t="s">
        <v>5</v>
      </c>
      <c r="F10" s="8"/>
      <c r="G10" s="8"/>
      <c r="H10" s="8"/>
      <c r="I10" s="8"/>
      <c r="J10" s="8"/>
      <c r="K10" s="8"/>
      <c r="L10" s="8"/>
      <c r="M10" s="8"/>
      <c r="N10" s="101"/>
    </row>
    <row r="11" spans="1:17" ht="11.2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7" x14ac:dyDescent="0.25">
      <c r="A12" s="8"/>
      <c r="B12" s="8" t="s">
        <v>85</v>
      </c>
      <c r="C12" s="8"/>
      <c r="D12" s="8"/>
      <c r="E12" s="8"/>
      <c r="F12" s="95"/>
      <c r="G12" s="95"/>
      <c r="H12" s="95"/>
      <c r="I12" s="95"/>
      <c r="J12" s="95"/>
      <c r="K12" s="95"/>
      <c r="L12" s="95"/>
      <c r="M12" s="8"/>
      <c r="N12" s="53" t="s">
        <v>98</v>
      </c>
      <c r="O12" s="5" t="str">
        <f>IF(F12="","Povinné pole, nutné vyplnit.","ok")</f>
        <v>Povinné pole, nutné vyplnit.</v>
      </c>
    </row>
    <row r="13" spans="1:17" x14ac:dyDescent="0.25">
      <c r="A13" s="8"/>
      <c r="B13" s="8" t="s">
        <v>1</v>
      </c>
      <c r="C13" s="8"/>
      <c r="D13" s="8"/>
      <c r="E13" s="8"/>
      <c r="F13" s="95"/>
      <c r="G13" s="95"/>
      <c r="H13" s="8" t="s">
        <v>128</v>
      </c>
      <c r="I13" s="78" t="s">
        <v>129</v>
      </c>
      <c r="J13" s="79"/>
      <c r="K13" s="78" t="s">
        <v>130</v>
      </c>
      <c r="L13" s="79"/>
      <c r="M13" s="8"/>
      <c r="N13" s="53" t="s">
        <v>98</v>
      </c>
      <c r="O13" s="5" t="str">
        <f>IF(F13="","Povinné pole, nutné vyplnit.","ok")</f>
        <v>Povinné pole, nutné vyplnit.</v>
      </c>
      <c r="Q13" s="5" t="str">
        <f>IF(AND(J13="",L13=""),"Povinné pole, nutné vyplnit plátce ANO/NE","")</f>
        <v>Povinné pole, nutné vyplnit plátce ANO/NE</v>
      </c>
    </row>
    <row r="14" spans="1:17" ht="11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7" x14ac:dyDescent="0.25">
      <c r="A15" s="8"/>
      <c r="B15" s="8" t="s">
        <v>65</v>
      </c>
      <c r="C15" s="8"/>
      <c r="D15" s="8"/>
      <c r="E15" s="8"/>
      <c r="F15" s="95"/>
      <c r="G15" s="95"/>
      <c r="H15" s="95"/>
      <c r="I15" s="95"/>
      <c r="J15" s="95"/>
      <c r="K15" s="95"/>
      <c r="L15" s="95"/>
      <c r="M15" s="8"/>
      <c r="N15" s="53" t="s">
        <v>98</v>
      </c>
      <c r="O15" s="5" t="str">
        <f>IF(F15="","Povinné pole, nutné vyplnit.","ok")</f>
        <v>Povinné pole, nutné vyplnit.</v>
      </c>
    </row>
    <row r="16" spans="1:17" ht="11.25" customHeigh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</row>
    <row r="17" spans="1:17" x14ac:dyDescent="0.25">
      <c r="A17" s="8"/>
      <c r="B17" s="7" t="s">
        <v>107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7" x14ac:dyDescent="0.25">
      <c r="A18" s="8"/>
      <c r="B18" s="8" t="s">
        <v>66</v>
      </c>
      <c r="C18" s="8"/>
      <c r="D18" s="8"/>
      <c r="E18" s="95"/>
      <c r="F18" s="95"/>
      <c r="G18" s="8" t="s">
        <v>69</v>
      </c>
      <c r="H18" s="104"/>
      <c r="I18" s="104"/>
      <c r="J18" s="104"/>
      <c r="K18" s="104"/>
      <c r="L18" s="104"/>
      <c r="M18" s="8"/>
      <c r="N18" s="53" t="s">
        <v>98</v>
      </c>
      <c r="O18" s="5" t="str">
        <f>IF(E18="","Povinné pole, nutné vyplnit.","ok")</f>
        <v>Povinné pole, nutné vyplnit.</v>
      </c>
      <c r="Q18" s="5" t="str">
        <f>IF(H18="","Povinné pole, nutné vyplnit.","ok")</f>
        <v>Povinné pole, nutné vyplnit.</v>
      </c>
    </row>
    <row r="19" spans="1:17" x14ac:dyDescent="0.25">
      <c r="A19" s="8"/>
      <c r="B19" s="8" t="s">
        <v>67</v>
      </c>
      <c r="C19" s="8"/>
      <c r="D19" s="8"/>
      <c r="E19" s="95"/>
      <c r="F19" s="95"/>
      <c r="G19" s="8" t="s">
        <v>68</v>
      </c>
      <c r="H19" s="104"/>
      <c r="I19" s="104"/>
      <c r="J19" s="104"/>
      <c r="K19" s="104"/>
      <c r="L19" s="104"/>
      <c r="M19" s="8"/>
      <c r="N19" s="53" t="s">
        <v>98</v>
      </c>
      <c r="O19" s="5" t="str">
        <f>IF(E19="","Povinné pole, nutné vyplnit.","ok")</f>
        <v>Povinné pole, nutné vyplnit.</v>
      </c>
      <c r="Q19" s="5" t="str">
        <f>IF(H19="","Povinné pole, nutné vyplnit.","ok")</f>
        <v>Povinné pole, nutné vyplnit.</v>
      </c>
    </row>
    <row r="20" spans="1:17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8"/>
      <c r="Q20" s="5"/>
    </row>
    <row r="21" spans="1:17" ht="1.7" customHeight="1" x14ac:dyDescent="0.25">
      <c r="A21" s="39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Q21" s="5"/>
    </row>
    <row r="22" spans="1:17" x14ac:dyDescent="0.25">
      <c r="A22" s="38"/>
      <c r="B22" s="207" t="s">
        <v>119</v>
      </c>
      <c r="C22" s="207"/>
      <c r="D22" s="207"/>
      <c r="E22" s="118"/>
      <c r="F22" s="118"/>
      <c r="G22" s="118"/>
      <c r="H22" s="118"/>
      <c r="I22" s="118"/>
      <c r="J22" s="118"/>
      <c r="K22" s="118"/>
      <c r="L22" s="118"/>
      <c r="M22" s="38"/>
      <c r="N22" s="53" t="s">
        <v>98</v>
      </c>
      <c r="O22" s="5" t="str">
        <f>IF(E22="","Povinné pole, nutné vyplnit.","ok")</f>
        <v>Povinné pole, nutné vyplnit.</v>
      </c>
      <c r="Q22" s="5"/>
    </row>
    <row r="23" spans="1:17" x14ac:dyDescent="0.25">
      <c r="A23" s="38"/>
      <c r="B23" s="207"/>
      <c r="C23" s="207"/>
      <c r="D23" s="207"/>
      <c r="E23" s="118"/>
      <c r="F23" s="118"/>
      <c r="G23" s="118"/>
      <c r="H23" s="118"/>
      <c r="I23" s="118"/>
      <c r="J23" s="118"/>
      <c r="K23" s="118"/>
      <c r="L23" s="118"/>
      <c r="M23" s="38"/>
      <c r="Q23" s="5"/>
    </row>
    <row r="24" spans="1:17" ht="1.7" customHeight="1" x14ac:dyDescent="0.25">
      <c r="A24" s="3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Q24" s="5"/>
    </row>
    <row r="25" spans="1:17" s="73" customFormat="1" ht="8.25" x14ac:dyDescent="0.1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O25" s="72"/>
      <c r="P25" s="72"/>
      <c r="Q25" s="72"/>
    </row>
    <row r="26" spans="1:17" x14ac:dyDescent="0.25">
      <c r="A26" s="8"/>
      <c r="B26" s="8" t="s">
        <v>120</v>
      </c>
      <c r="C26" s="8"/>
      <c r="D26" s="8"/>
      <c r="E26" s="81"/>
      <c r="F26" s="8"/>
      <c r="G26" s="8"/>
      <c r="H26" s="8"/>
      <c r="I26" s="8"/>
      <c r="J26" s="8"/>
      <c r="K26" s="8"/>
      <c r="L26" s="8"/>
      <c r="M26" s="8"/>
      <c r="N26" s="53" t="s">
        <v>98</v>
      </c>
      <c r="O26" s="5" t="str">
        <f>IF(E26="","Povinné pole, nutné vyplnit.","ok")</f>
        <v>Povinné pole, nutné vyplnit.</v>
      </c>
      <c r="Q26" s="5"/>
    </row>
    <row r="27" spans="1:17" x14ac:dyDescent="0.25">
      <c r="A27" s="8"/>
      <c r="B27" s="8" t="s">
        <v>121</v>
      </c>
      <c r="C27" s="8"/>
      <c r="D27" s="8"/>
      <c r="E27" s="95"/>
      <c r="F27" s="95"/>
      <c r="G27" s="8"/>
      <c r="H27" s="8"/>
      <c r="I27" s="8"/>
      <c r="J27" s="8"/>
      <c r="K27" s="8"/>
      <c r="L27" s="8"/>
      <c r="M27" s="8"/>
      <c r="N27" s="53" t="s">
        <v>98</v>
      </c>
      <c r="O27" s="5" t="str">
        <f>IF(E27="","Povinné pole, nutné vyplnit.","ok")</f>
        <v>Povinné pole, nutné vyplnit.</v>
      </c>
      <c r="Q27" s="5"/>
    </row>
    <row r="28" spans="1:17" s="73" customFormat="1" ht="8.25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O28" s="72"/>
      <c r="P28" s="72"/>
      <c r="Q28" s="72"/>
    </row>
    <row r="29" spans="1:17" x14ac:dyDescent="0.25">
      <c r="A29" s="8"/>
      <c r="B29" s="8" t="s">
        <v>122</v>
      </c>
      <c r="C29" s="8"/>
      <c r="D29" s="8"/>
      <c r="E29" s="67"/>
      <c r="F29" s="8"/>
      <c r="G29" s="8"/>
      <c r="H29" s="8"/>
      <c r="I29" s="8"/>
      <c r="J29" s="8"/>
      <c r="K29" s="8"/>
      <c r="L29" s="8"/>
      <c r="M29" s="8"/>
      <c r="Q29" s="5"/>
    </row>
    <row r="30" spans="1:17" ht="14.45" customHeight="1" x14ac:dyDescent="0.25">
      <c r="A30" s="8"/>
      <c r="B30" s="8"/>
      <c r="C30" s="8"/>
      <c r="D30" s="82"/>
      <c r="E30" s="8" t="s">
        <v>123</v>
      </c>
      <c r="F30" s="8"/>
      <c r="G30" s="8"/>
      <c r="H30" s="8"/>
      <c r="I30" s="8"/>
      <c r="J30" s="8"/>
      <c r="K30" s="8"/>
      <c r="L30" s="8"/>
      <c r="M30" s="8"/>
      <c r="N30" s="101" t="s">
        <v>82</v>
      </c>
      <c r="O30" s="5" t="str">
        <f>IF(COUNTIF(D30:D34,"x")&gt;1,"vyberte pouze jednu možnost",IF(COUNTIF(D30:D34,"x")&lt;1,"vyberte jednu možnost",""))</f>
        <v>vyberte jednu možnost</v>
      </c>
      <c r="Q30" s="5"/>
    </row>
    <row r="31" spans="1:17" ht="14.45" customHeight="1" x14ac:dyDescent="0.25">
      <c r="A31" s="8"/>
      <c r="B31" s="8"/>
      <c r="C31" s="8"/>
      <c r="D31" s="204"/>
      <c r="E31" s="203" t="s">
        <v>124</v>
      </c>
      <c r="F31" s="203"/>
      <c r="G31" s="203"/>
      <c r="H31" s="203"/>
      <c r="I31" s="203"/>
      <c r="J31" s="203"/>
      <c r="K31" s="203"/>
      <c r="L31" s="203"/>
      <c r="M31" s="8"/>
      <c r="N31" s="101"/>
      <c r="Q31" s="5"/>
    </row>
    <row r="32" spans="1:17" x14ac:dyDescent="0.25">
      <c r="A32" s="8"/>
      <c r="B32" s="8"/>
      <c r="C32" s="8"/>
      <c r="D32" s="204"/>
      <c r="E32" s="203"/>
      <c r="F32" s="203"/>
      <c r="G32" s="203"/>
      <c r="H32" s="203"/>
      <c r="I32" s="203"/>
      <c r="J32" s="203"/>
      <c r="K32" s="203"/>
      <c r="L32" s="203"/>
      <c r="M32" s="8"/>
      <c r="N32" s="101"/>
      <c r="Q32" s="5"/>
    </row>
    <row r="33" spans="1:17" x14ac:dyDescent="0.25">
      <c r="A33" s="8"/>
      <c r="B33" s="8"/>
      <c r="C33" s="8"/>
      <c r="D33" s="204"/>
      <c r="E33" s="203" t="s">
        <v>125</v>
      </c>
      <c r="F33" s="203"/>
      <c r="G33" s="203"/>
      <c r="H33" s="203"/>
      <c r="I33" s="203"/>
      <c r="J33" s="203"/>
      <c r="K33" s="203"/>
      <c r="L33" s="203"/>
      <c r="M33" s="8"/>
      <c r="N33" s="101"/>
      <c r="Q33" s="5"/>
    </row>
    <row r="34" spans="1:17" x14ac:dyDescent="0.25">
      <c r="A34" s="8"/>
      <c r="B34" s="8"/>
      <c r="C34" s="8"/>
      <c r="D34" s="204"/>
      <c r="E34" s="203"/>
      <c r="F34" s="203"/>
      <c r="G34" s="203"/>
      <c r="H34" s="203"/>
      <c r="I34" s="203"/>
      <c r="J34" s="203"/>
      <c r="K34" s="203"/>
      <c r="L34" s="203"/>
      <c r="M34" s="8"/>
      <c r="N34" s="101"/>
      <c r="Q34" s="5"/>
    </row>
    <row r="35" spans="1:17" s="77" customFormat="1" ht="6.75" x14ac:dyDescent="0.15">
      <c r="A35" s="74"/>
      <c r="B35" s="74"/>
      <c r="C35" s="74"/>
      <c r="D35" s="74"/>
      <c r="E35" s="75"/>
      <c r="F35" s="75"/>
      <c r="G35" s="75"/>
      <c r="H35" s="75"/>
      <c r="I35" s="75"/>
      <c r="J35" s="75"/>
      <c r="K35" s="75"/>
      <c r="L35" s="75"/>
      <c r="M35" s="74"/>
      <c r="O35" s="76"/>
      <c r="P35" s="76"/>
      <c r="Q35" s="76"/>
    </row>
    <row r="36" spans="1:17" x14ac:dyDescent="0.25">
      <c r="A36" s="8"/>
      <c r="B36" s="203" t="s">
        <v>126</v>
      </c>
      <c r="C36" s="203"/>
      <c r="D36" s="203"/>
      <c r="E36" s="205"/>
      <c r="F36" s="206"/>
      <c r="G36" s="206"/>
      <c r="H36" s="206"/>
      <c r="I36" s="206"/>
      <c r="J36" s="206"/>
      <c r="K36" s="206"/>
      <c r="L36" s="206"/>
      <c r="M36" s="8"/>
      <c r="N36" s="53" t="s">
        <v>127</v>
      </c>
      <c r="Q36" s="5"/>
    </row>
    <row r="37" spans="1:17" ht="14.45" customHeight="1" x14ac:dyDescent="0.25">
      <c r="A37" s="8"/>
      <c r="B37" s="203"/>
      <c r="C37" s="203"/>
      <c r="D37" s="203"/>
      <c r="E37" s="206"/>
      <c r="F37" s="206"/>
      <c r="G37" s="206"/>
      <c r="H37" s="206"/>
      <c r="I37" s="206"/>
      <c r="J37" s="206"/>
      <c r="K37" s="206"/>
      <c r="L37" s="206"/>
      <c r="M37" s="8"/>
      <c r="Q37" s="5"/>
    </row>
    <row r="38" spans="1:17" x14ac:dyDescent="0.25">
      <c r="A38" s="8"/>
      <c r="B38" s="203"/>
      <c r="C38" s="203"/>
      <c r="D38" s="203"/>
      <c r="E38" s="206"/>
      <c r="F38" s="206"/>
      <c r="G38" s="206"/>
      <c r="H38" s="206"/>
      <c r="I38" s="206"/>
      <c r="J38" s="206"/>
      <c r="K38" s="206"/>
      <c r="L38" s="206"/>
      <c r="M38" s="8"/>
      <c r="Q38" s="5"/>
    </row>
    <row r="39" spans="1:17" s="77" customFormat="1" ht="6.75" x14ac:dyDescent="0.1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O39" s="76"/>
      <c r="P39" s="76"/>
      <c r="Q39" s="76"/>
    </row>
    <row r="40" spans="1:17" s="37" customFormat="1" ht="2.25" customHeight="1" x14ac:dyDescent="0.2">
      <c r="A40" s="39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O40" s="5"/>
      <c r="P40" s="5"/>
    </row>
    <row r="41" spans="1:17" x14ac:dyDescent="0.25">
      <c r="A41" s="38"/>
      <c r="B41" s="98" t="s">
        <v>44</v>
      </c>
      <c r="C41" s="98"/>
      <c r="D41" s="98"/>
      <c r="E41" s="118"/>
      <c r="F41" s="118"/>
      <c r="G41" s="118"/>
      <c r="H41" s="118"/>
      <c r="I41" s="118"/>
      <c r="J41" s="118"/>
      <c r="K41" s="118"/>
      <c r="L41" s="118"/>
      <c r="M41" s="38"/>
      <c r="O41" s="5" t="str">
        <f>IF(E41="","Povinné pole, nutné vyplnit.","ok")</f>
        <v>Povinné pole, nutné vyplnit.</v>
      </c>
    </row>
    <row r="42" spans="1:17" x14ac:dyDescent="0.25">
      <c r="A42" s="38"/>
      <c r="B42" s="98"/>
      <c r="C42" s="98"/>
      <c r="D42" s="98"/>
      <c r="E42" s="118"/>
      <c r="F42" s="118"/>
      <c r="G42" s="118"/>
      <c r="H42" s="118"/>
      <c r="I42" s="118"/>
      <c r="J42" s="118"/>
      <c r="K42" s="118"/>
      <c r="L42" s="118"/>
      <c r="M42" s="38"/>
      <c r="O42" s="5" t="str">
        <f>IF((LEN(E41)&lt;5),"Text je menší než 5 znaků, zřejmě není vyplněno správně","ok")</f>
        <v>Text je menší než 5 znaků, zřejmě není vyplněno správně</v>
      </c>
    </row>
    <row r="43" spans="1:17" s="37" customFormat="1" ht="2.25" customHeight="1" x14ac:dyDescent="0.2">
      <c r="A43" s="39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O43" s="5"/>
      <c r="P43" s="5"/>
    </row>
    <row r="44" spans="1:17" s="37" customFormat="1" ht="11.25" x14ac:dyDescent="0.2">
      <c r="A44" s="36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O44" s="5" t="s">
        <v>97</v>
      </c>
      <c r="P44" s="5"/>
    </row>
    <row r="45" spans="1:17" ht="13.7" customHeight="1" x14ac:dyDescent="0.25">
      <c r="A45" s="8"/>
      <c r="B45" s="8" t="s">
        <v>70</v>
      </c>
      <c r="C45" s="8"/>
      <c r="D45" s="97"/>
      <c r="E45" s="93" t="s">
        <v>72</v>
      </c>
      <c r="F45" s="93"/>
      <c r="G45" s="93"/>
      <c r="H45" s="93"/>
      <c r="I45" s="93"/>
      <c r="J45" s="93"/>
      <c r="K45" s="93"/>
      <c r="L45" s="93"/>
      <c r="M45" s="8"/>
      <c r="N45" s="101" t="s">
        <v>99</v>
      </c>
      <c r="O45" s="5" t="str">
        <f>IF(COUNTIF(D45:D50,"x")&gt;1,"vyberte pouze jednu možnost",IF(COUNTIF(D45:D50,"x")&lt;1,"vyberte jednu možnost",""))</f>
        <v>vyberte jednu možnost</v>
      </c>
    </row>
    <row r="46" spans="1:17" ht="13.7" customHeight="1" x14ac:dyDescent="0.25">
      <c r="A46" s="8"/>
      <c r="B46" s="8"/>
      <c r="C46" s="8"/>
      <c r="D46" s="97"/>
      <c r="E46" s="93"/>
      <c r="F46" s="93"/>
      <c r="G46" s="93"/>
      <c r="H46" s="93"/>
      <c r="I46" s="93"/>
      <c r="J46" s="93"/>
      <c r="K46" s="93"/>
      <c r="L46" s="93"/>
      <c r="M46" s="8"/>
      <c r="N46" s="101"/>
    </row>
    <row r="47" spans="1:17" x14ac:dyDescent="0.25">
      <c r="A47" s="8"/>
      <c r="B47" s="8"/>
      <c r="C47" s="8"/>
      <c r="D47" s="80"/>
      <c r="E47" s="8" t="s">
        <v>73</v>
      </c>
      <c r="F47" s="8"/>
      <c r="G47" s="8"/>
      <c r="H47" s="8"/>
      <c r="I47" s="8"/>
      <c r="J47" s="8"/>
      <c r="K47" s="8"/>
      <c r="L47" s="8"/>
      <c r="M47" s="8"/>
      <c r="N47" s="101"/>
    </row>
    <row r="48" spans="1:17" ht="13.7" customHeight="1" x14ac:dyDescent="0.25">
      <c r="A48" s="8"/>
      <c r="B48" s="8"/>
      <c r="C48" s="8"/>
      <c r="D48" s="97"/>
      <c r="E48" s="93" t="s">
        <v>74</v>
      </c>
      <c r="F48" s="93"/>
      <c r="G48" s="93"/>
      <c r="H48" s="93"/>
      <c r="I48" s="93"/>
      <c r="J48" s="93"/>
      <c r="K48" s="93"/>
      <c r="L48" s="93"/>
      <c r="M48" s="8"/>
      <c r="N48" s="101"/>
    </row>
    <row r="49" spans="1:15" ht="13.7" customHeight="1" x14ac:dyDescent="0.25">
      <c r="A49" s="8"/>
      <c r="B49" s="8"/>
      <c r="C49" s="8"/>
      <c r="D49" s="97"/>
      <c r="E49" s="93"/>
      <c r="F49" s="93"/>
      <c r="G49" s="93"/>
      <c r="H49" s="93"/>
      <c r="I49" s="93"/>
      <c r="J49" s="93"/>
      <c r="K49" s="93"/>
      <c r="L49" s="93"/>
      <c r="M49" s="8"/>
      <c r="N49" s="101"/>
    </row>
    <row r="50" spans="1:15" x14ac:dyDescent="0.25">
      <c r="A50" s="8"/>
      <c r="B50" s="8"/>
      <c r="C50" s="8"/>
      <c r="D50" s="80"/>
      <c r="E50" s="8" t="s">
        <v>71</v>
      </c>
      <c r="F50" s="8"/>
      <c r="G50" s="8"/>
      <c r="H50" s="8"/>
      <c r="I50" s="8"/>
      <c r="J50" s="8"/>
      <c r="K50" s="8"/>
      <c r="L50" s="8"/>
      <c r="M50" s="8"/>
      <c r="N50" s="101"/>
    </row>
    <row r="51" spans="1:1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5" x14ac:dyDescent="0.25">
      <c r="A52" s="35"/>
      <c r="B52" s="34" t="s">
        <v>75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O52" s="5" t="s">
        <v>97</v>
      </c>
    </row>
    <row r="53" spans="1:15" ht="14.45" customHeight="1" x14ac:dyDescent="0.25">
      <c r="A53" s="8"/>
      <c r="B53" s="175" t="s">
        <v>76</v>
      </c>
      <c r="C53" s="175"/>
      <c r="D53" s="175"/>
      <c r="E53" s="175"/>
      <c r="F53" s="175"/>
      <c r="G53" s="8"/>
      <c r="H53" s="8"/>
      <c r="I53" s="8"/>
      <c r="J53" s="8"/>
      <c r="K53" s="52" t="s">
        <v>106</v>
      </c>
      <c r="L53" s="83"/>
      <c r="M53" s="8"/>
      <c r="N53" s="101" t="s">
        <v>100</v>
      </c>
    </row>
    <row r="54" spans="1:15" x14ac:dyDescent="0.25">
      <c r="A54" s="8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8"/>
      <c r="N54" s="101"/>
      <c r="O54" s="5" t="str">
        <f>IF(B54="","Povinné pole, nutné vyplnit.","ok")</f>
        <v>Povinné pole, nutné vyplnit.</v>
      </c>
    </row>
    <row r="55" spans="1:15" x14ac:dyDescent="0.25">
      <c r="A55" s="8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8"/>
      <c r="N55" s="101"/>
      <c r="O55" s="5" t="str">
        <f>IF((LEN(B54)&lt;10),"Text je menší než 10 znaků, zřejmě není vyplněno správně","ok")</f>
        <v>Text je menší než 10 znaků, zřejmě není vyplněno správně</v>
      </c>
    </row>
    <row r="56" spans="1:15" x14ac:dyDescent="0.25">
      <c r="A56" s="8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8"/>
      <c r="N56" s="101"/>
    </row>
    <row r="57" spans="1:15" x14ac:dyDescent="0.25">
      <c r="A57" s="8"/>
      <c r="B57" s="175" t="s">
        <v>77</v>
      </c>
      <c r="C57" s="175"/>
      <c r="D57" s="175"/>
      <c r="E57" s="175"/>
      <c r="F57" s="175"/>
      <c r="G57" s="8"/>
      <c r="H57" s="8"/>
      <c r="I57" s="8"/>
      <c r="J57" s="8"/>
      <c r="K57" s="52" t="s">
        <v>106</v>
      </c>
      <c r="L57" s="83"/>
      <c r="M57" s="8"/>
      <c r="N57" s="101"/>
    </row>
    <row r="58" spans="1:15" x14ac:dyDescent="0.25">
      <c r="A58" s="8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8"/>
      <c r="N58" s="101"/>
      <c r="O58" s="5" t="str">
        <f>IF(B58="","Povinné pole, nutné vyplnit.","ok")</f>
        <v>Povinné pole, nutné vyplnit.</v>
      </c>
    </row>
    <row r="59" spans="1:15" x14ac:dyDescent="0.25">
      <c r="A59" s="8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8"/>
      <c r="N59" s="101"/>
      <c r="O59" s="5" t="str">
        <f>IF((LEN(B58)&lt;10),"Text je menší než 10 znaků, zřejmě není vyplněno správně","ok")</f>
        <v>Text je menší než 10 znaků, zřejmě není vyplněno správně</v>
      </c>
    </row>
    <row r="60" spans="1:15" x14ac:dyDescent="0.25">
      <c r="A60" s="8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8"/>
      <c r="N60" s="101"/>
    </row>
    <row r="61" spans="1:15" ht="23.4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01"/>
    </row>
    <row r="62" spans="1:15" x14ac:dyDescent="0.25">
      <c r="A62" s="59"/>
      <c r="B62" s="59" t="str">
        <f>$A$1</f>
        <v>Žádost o dotace z rozpočtu města Domažlice na rok 2026</v>
      </c>
      <c r="C62" s="59"/>
      <c r="D62" s="59"/>
      <c r="E62" s="59"/>
      <c r="F62" s="59"/>
      <c r="G62" s="59"/>
      <c r="H62" s="59"/>
      <c r="I62" s="59"/>
      <c r="J62" s="59"/>
      <c r="K62" s="59"/>
      <c r="L62" s="21" t="str">
        <f>CONCATENATE("Žadatel: ",$F$12)</f>
        <v xml:space="preserve">Žadatel: </v>
      </c>
      <c r="M62" s="55"/>
      <c r="N62" s="101"/>
    </row>
    <row r="63" spans="1:15" x14ac:dyDescent="0.25">
      <c r="A63" s="8"/>
      <c r="B63" s="175" t="s">
        <v>78</v>
      </c>
      <c r="C63" s="175"/>
      <c r="D63" s="175"/>
      <c r="E63" s="175"/>
      <c r="F63" s="175"/>
      <c r="G63" s="8"/>
      <c r="H63" s="8"/>
      <c r="I63" s="8"/>
      <c r="J63" s="8"/>
      <c r="K63" s="52" t="s">
        <v>106</v>
      </c>
      <c r="L63" s="83"/>
      <c r="M63" s="8"/>
      <c r="N63" s="101"/>
    </row>
    <row r="64" spans="1:15" x14ac:dyDescent="0.25">
      <c r="A64" s="8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8"/>
      <c r="N64" s="101"/>
      <c r="O64" s="5" t="str">
        <f>IF(B64="","Povinné pole, nutné vyplnit.","ok")</f>
        <v>Povinné pole, nutné vyplnit.</v>
      </c>
    </row>
    <row r="65" spans="1:16" x14ac:dyDescent="0.25">
      <c r="A65" s="8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8"/>
      <c r="N65" s="101"/>
      <c r="O65" s="5" t="str">
        <f>IF((LEN(B64)&lt;10),"Text je menší než 10 znaků, zřejmě není vyplněno správně","ok")</f>
        <v>Text je menší než 10 znaků, zřejmě není vyplněno správně</v>
      </c>
    </row>
    <row r="66" spans="1:16" x14ac:dyDescent="0.25">
      <c r="A66" s="8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8"/>
      <c r="N66" s="101"/>
    </row>
    <row r="67" spans="1:16" x14ac:dyDescent="0.25">
      <c r="A67" s="8"/>
      <c r="B67" s="175" t="s">
        <v>79</v>
      </c>
      <c r="C67" s="175"/>
      <c r="D67" s="175"/>
      <c r="E67" s="175"/>
      <c r="F67" s="175"/>
      <c r="G67" s="8"/>
      <c r="H67" s="8"/>
      <c r="I67" s="8"/>
      <c r="J67" s="8"/>
      <c r="K67" s="52" t="s">
        <v>106</v>
      </c>
      <c r="L67" s="83"/>
      <c r="M67" s="84"/>
      <c r="N67" s="101"/>
    </row>
    <row r="68" spans="1:16" x14ac:dyDescent="0.25">
      <c r="A68" s="8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8"/>
      <c r="N68" s="101"/>
      <c r="O68" s="5" t="str">
        <f>IF(B68="","Povinné pole, nutné vyplnit.","ok")</f>
        <v>Povinné pole, nutné vyplnit.</v>
      </c>
    </row>
    <row r="69" spans="1:16" x14ac:dyDescent="0.25">
      <c r="A69" s="8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8"/>
      <c r="N69" s="101"/>
      <c r="O69" s="5" t="str">
        <f>IF((LEN(B68)&lt;10),"Text je menší než 10 znaků, zřejmě není vyplněno správně","ok")</f>
        <v>Text je menší než 10 znaků, zřejmě není vyplněno správně</v>
      </c>
    </row>
    <row r="70" spans="1:16" x14ac:dyDescent="0.25">
      <c r="A70" s="8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8"/>
      <c r="N70" s="101"/>
    </row>
    <row r="71" spans="1:16" x14ac:dyDescent="0.25">
      <c r="A71" s="8"/>
      <c r="B71" s="175" t="s">
        <v>81</v>
      </c>
      <c r="C71" s="175"/>
      <c r="D71" s="175"/>
      <c r="E71" s="175"/>
      <c r="F71" s="175"/>
      <c r="G71" s="8"/>
      <c r="H71" s="8"/>
      <c r="I71" s="8"/>
      <c r="J71" s="8"/>
      <c r="K71" s="52" t="s">
        <v>106</v>
      </c>
      <c r="L71" s="83"/>
      <c r="M71" s="8"/>
      <c r="N71" s="101"/>
    </row>
    <row r="72" spans="1:16" x14ac:dyDescent="0.25">
      <c r="A72" s="8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8"/>
      <c r="N72" s="101"/>
      <c r="O72" s="5" t="str">
        <f>IF(B72="","Povinné pole, nutné vyplnit.","ok")</f>
        <v>Povinné pole, nutné vyplnit.</v>
      </c>
    </row>
    <row r="73" spans="1:16" x14ac:dyDescent="0.25">
      <c r="A73" s="8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8"/>
      <c r="N73" s="101"/>
      <c r="O73" s="5" t="str">
        <f>IF((LEN(B72)&lt;10),"Text je menší než 10 znaků, zřejmě není vyplněno správně","ok")</f>
        <v>Text je menší než 10 znaků, zřejmě není vyplněno správně</v>
      </c>
    </row>
    <row r="74" spans="1:16" x14ac:dyDescent="0.25">
      <c r="A74" s="8"/>
      <c r="B74" s="174" t="s">
        <v>83</v>
      </c>
      <c r="C74" s="174"/>
      <c r="D74" s="174"/>
      <c r="E74" s="174"/>
      <c r="F74" s="174"/>
      <c r="G74" s="8"/>
      <c r="H74" s="8"/>
      <c r="I74" s="8"/>
      <c r="J74" s="8"/>
      <c r="K74" s="52" t="s">
        <v>106</v>
      </c>
      <c r="L74" s="83"/>
      <c r="M74" s="8"/>
    </row>
    <row r="75" spans="1:16" ht="27.6" customHeight="1" x14ac:dyDescent="0.25">
      <c r="A75" s="8"/>
      <c r="B75" s="171"/>
      <c r="C75" s="172"/>
      <c r="D75" s="172"/>
      <c r="E75" s="173"/>
      <c r="F75" s="40" t="s">
        <v>90</v>
      </c>
      <c r="G75" s="61" t="s">
        <v>108</v>
      </c>
      <c r="H75" s="61" t="s">
        <v>109</v>
      </c>
      <c r="I75" s="201" t="s">
        <v>111</v>
      </c>
      <c r="J75" s="201"/>
      <c r="K75" s="201" t="s">
        <v>110</v>
      </c>
      <c r="L75" s="201"/>
      <c r="M75" s="8"/>
    </row>
    <row r="76" spans="1:16" x14ac:dyDescent="0.25">
      <c r="A76" s="8"/>
      <c r="B76" s="119" t="s">
        <v>88</v>
      </c>
      <c r="C76" s="120"/>
      <c r="D76" s="120"/>
      <c r="E76" s="121"/>
      <c r="F76" s="85"/>
      <c r="G76" s="85"/>
      <c r="H76" s="85"/>
      <c r="I76" s="202">
        <f>F76+G76</f>
        <v>0</v>
      </c>
      <c r="J76" s="202"/>
      <c r="K76" s="202">
        <f>H76+I76</f>
        <v>0</v>
      </c>
      <c r="L76" s="202"/>
      <c r="M76" s="8"/>
      <c r="N76" s="101" t="s">
        <v>112</v>
      </c>
      <c r="O76" s="5" t="str">
        <f>IF(SUM(F76:H77)&lt;1,"Povinné pole, nutné vyplnit.","ok")</f>
        <v>Povinné pole, nutné vyplnit.</v>
      </c>
    </row>
    <row r="77" spans="1:16" x14ac:dyDescent="0.25">
      <c r="A77" s="8"/>
      <c r="B77" s="119" t="s">
        <v>89</v>
      </c>
      <c r="C77" s="120"/>
      <c r="D77" s="120"/>
      <c r="E77" s="121"/>
      <c r="F77" s="85"/>
      <c r="G77" s="85"/>
      <c r="H77" s="85"/>
      <c r="I77" s="202">
        <f>F77+G77</f>
        <v>0</v>
      </c>
      <c r="J77" s="202"/>
      <c r="K77" s="202">
        <f>H77+I77</f>
        <v>0</v>
      </c>
      <c r="L77" s="202"/>
      <c r="M77" s="8"/>
      <c r="N77" s="101"/>
    </row>
    <row r="78" spans="1:16" s="66" customFormat="1" ht="12" x14ac:dyDescent="0.2">
      <c r="A78" s="62"/>
      <c r="B78" s="63"/>
      <c r="C78" s="63"/>
      <c r="D78" s="63"/>
      <c r="E78" s="63"/>
      <c r="F78" s="64"/>
      <c r="G78" s="64"/>
      <c r="H78" s="62"/>
      <c r="I78" s="62"/>
      <c r="J78" s="62"/>
      <c r="K78" s="62"/>
      <c r="L78" s="62"/>
      <c r="M78" s="62"/>
      <c r="N78" s="56"/>
      <c r="O78" s="65"/>
      <c r="P78" s="65"/>
    </row>
    <row r="79" spans="1:16" s="66" customFormat="1" ht="12" x14ac:dyDescent="0.2">
      <c r="A79" s="62"/>
      <c r="B79" s="63"/>
      <c r="C79" s="63"/>
      <c r="D79" s="63"/>
      <c r="E79" s="63"/>
      <c r="F79" s="64"/>
      <c r="G79" s="64"/>
      <c r="H79" s="62"/>
      <c r="I79" s="62"/>
      <c r="J79" s="62"/>
      <c r="K79" s="62"/>
      <c r="L79" s="62"/>
      <c r="M79" s="62"/>
      <c r="N79" s="56"/>
      <c r="O79" s="65"/>
      <c r="P79" s="65"/>
    </row>
    <row r="80" spans="1:16" s="56" customFormat="1" ht="12" customHeight="1" x14ac:dyDescent="0.25">
      <c r="A80" s="59"/>
      <c r="B80" s="59" t="str">
        <f>$A$1</f>
        <v>Žádost o dotace z rozpočtu města Domažlice na rok 2026</v>
      </c>
      <c r="C80" s="59"/>
      <c r="D80" s="59"/>
      <c r="E80" s="59"/>
      <c r="F80" s="59"/>
      <c r="G80" s="59"/>
      <c r="H80" s="59"/>
      <c r="I80" s="59"/>
      <c r="J80" s="59"/>
      <c r="K80" s="59"/>
      <c r="L80" s="21" t="str">
        <f>CONCATENATE("Žadatel: ",$F$12)</f>
        <v xml:space="preserve">Žadatel: </v>
      </c>
      <c r="M80" s="55"/>
      <c r="O80" s="57"/>
      <c r="P80" s="57"/>
    </row>
    <row r="81" spans="1:16" ht="15" customHeight="1" thickBot="1" x14ac:dyDescent="0.3">
      <c r="A81" s="8"/>
      <c r="B81" s="105" t="s">
        <v>87</v>
      </c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8"/>
      <c r="O81" s="5" t="s">
        <v>113</v>
      </c>
    </row>
    <row r="82" spans="1:16" ht="14.45" customHeight="1" x14ac:dyDescent="0.25">
      <c r="A82" s="8"/>
      <c r="B82" s="188" t="s">
        <v>40</v>
      </c>
      <c r="C82" s="189"/>
      <c r="D82" s="189"/>
      <c r="E82" s="189"/>
      <c r="F82" s="190"/>
      <c r="G82" s="116" t="s">
        <v>91</v>
      </c>
      <c r="H82" s="116" t="s">
        <v>8</v>
      </c>
      <c r="I82" s="191" t="s">
        <v>28</v>
      </c>
      <c r="J82" s="192"/>
      <c r="K82" s="192"/>
      <c r="L82" s="193"/>
      <c r="M82" s="8"/>
      <c r="N82" s="101" t="s">
        <v>96</v>
      </c>
      <c r="O82" s="5" t="s">
        <v>117</v>
      </c>
    </row>
    <row r="83" spans="1:16" ht="14.25" customHeight="1" x14ac:dyDescent="0.25">
      <c r="A83" s="8"/>
      <c r="B83" s="47" t="s">
        <v>6</v>
      </c>
      <c r="C83" s="30"/>
      <c r="D83" s="30"/>
      <c r="E83" s="30"/>
      <c r="F83" s="48"/>
      <c r="G83" s="117"/>
      <c r="H83" s="117"/>
      <c r="I83" s="68" t="s">
        <v>115</v>
      </c>
      <c r="J83" s="68" t="s">
        <v>116</v>
      </c>
      <c r="K83" s="12" t="s">
        <v>25</v>
      </c>
      <c r="L83" s="69" t="s">
        <v>26</v>
      </c>
      <c r="M83" s="8"/>
      <c r="N83" s="101"/>
      <c r="O83" s="5" t="s">
        <v>114</v>
      </c>
    </row>
    <row r="84" spans="1:16" x14ac:dyDescent="0.25">
      <c r="A84" s="8"/>
      <c r="B84" s="60">
        <v>1</v>
      </c>
      <c r="C84" s="171" t="s">
        <v>7</v>
      </c>
      <c r="D84" s="172"/>
      <c r="E84" s="172"/>
      <c r="F84" s="173"/>
      <c r="G84" s="86">
        <v>0</v>
      </c>
      <c r="H84" s="86">
        <v>0</v>
      </c>
      <c r="I84" s="14">
        <v>100</v>
      </c>
      <c r="J84" s="14">
        <v>100</v>
      </c>
      <c r="K84" s="15">
        <f t="shared" ref="K84:K93" si="0">MIN(FLOOR(I84/100*G84,1),FLOOR(J84/100*$H$94,1))</f>
        <v>0</v>
      </c>
      <c r="L84" s="16" t="str">
        <f t="shared" ref="L84:L93" si="1">IF(H84&gt;K84,"nelze","")</f>
        <v/>
      </c>
      <c r="M84" s="8"/>
      <c r="N84" s="101"/>
      <c r="P84" s="5" t="str">
        <f t="shared" ref="P84:P93" si="2">IF(H84="","není vyplněn náklad v řádku 1; počítáno s nulou","ok")</f>
        <v>ok</v>
      </c>
    </row>
    <row r="85" spans="1:16" x14ac:dyDescent="0.25">
      <c r="A85" s="8"/>
      <c r="B85" s="60">
        <v>2</v>
      </c>
      <c r="C85" s="171" t="s">
        <v>17</v>
      </c>
      <c r="D85" s="172"/>
      <c r="E85" s="172"/>
      <c r="F85" s="173"/>
      <c r="G85" s="86">
        <v>0</v>
      </c>
      <c r="H85" s="86">
        <v>0</v>
      </c>
      <c r="I85" s="14">
        <v>100</v>
      </c>
      <c r="J85" s="14">
        <v>100</v>
      </c>
      <c r="K85" s="15">
        <f t="shared" si="0"/>
        <v>0</v>
      </c>
      <c r="L85" s="16" t="str">
        <f t="shared" si="1"/>
        <v/>
      </c>
      <c r="M85" s="8"/>
      <c r="N85" s="101"/>
      <c r="P85" s="5" t="str">
        <f t="shared" si="2"/>
        <v>ok</v>
      </c>
    </row>
    <row r="86" spans="1:16" x14ac:dyDescent="0.25">
      <c r="A86" s="8"/>
      <c r="B86" s="60">
        <v>3</v>
      </c>
      <c r="C86" s="171" t="s">
        <v>9</v>
      </c>
      <c r="D86" s="172"/>
      <c r="E86" s="172"/>
      <c r="F86" s="173"/>
      <c r="G86" s="86">
        <v>0</v>
      </c>
      <c r="H86" s="86">
        <v>0</v>
      </c>
      <c r="I86" s="14">
        <v>100</v>
      </c>
      <c r="J86" s="14">
        <v>100</v>
      </c>
      <c r="K86" s="15">
        <f t="shared" si="0"/>
        <v>0</v>
      </c>
      <c r="L86" s="16" t="str">
        <f t="shared" si="1"/>
        <v/>
      </c>
      <c r="M86" s="8"/>
      <c r="N86" s="101"/>
      <c r="P86" s="5" t="str">
        <f t="shared" si="2"/>
        <v>ok</v>
      </c>
    </row>
    <row r="87" spans="1:16" x14ac:dyDescent="0.25">
      <c r="A87" s="8"/>
      <c r="B87" s="60">
        <v>4</v>
      </c>
      <c r="C87" s="171" t="s">
        <v>10</v>
      </c>
      <c r="D87" s="172"/>
      <c r="E87" s="172"/>
      <c r="F87" s="173"/>
      <c r="G87" s="86">
        <v>0</v>
      </c>
      <c r="H87" s="86">
        <v>0</v>
      </c>
      <c r="I87" s="14">
        <v>100</v>
      </c>
      <c r="J87" s="14">
        <v>100</v>
      </c>
      <c r="K87" s="15">
        <f t="shared" si="0"/>
        <v>0</v>
      </c>
      <c r="L87" s="16" t="str">
        <f t="shared" si="1"/>
        <v/>
      </c>
      <c r="M87" s="8"/>
      <c r="N87" s="101"/>
      <c r="P87" s="5" t="str">
        <f t="shared" si="2"/>
        <v>ok</v>
      </c>
    </row>
    <row r="88" spans="1:16" x14ac:dyDescent="0.25">
      <c r="A88" s="8"/>
      <c r="B88" s="60">
        <v>5</v>
      </c>
      <c r="C88" s="171" t="s">
        <v>11</v>
      </c>
      <c r="D88" s="172"/>
      <c r="E88" s="172"/>
      <c r="F88" s="173"/>
      <c r="G88" s="86">
        <v>0</v>
      </c>
      <c r="H88" s="86">
        <v>0</v>
      </c>
      <c r="I88" s="14">
        <v>100</v>
      </c>
      <c r="J88" s="14">
        <v>100</v>
      </c>
      <c r="K88" s="15">
        <f t="shared" si="0"/>
        <v>0</v>
      </c>
      <c r="L88" s="16" t="str">
        <f t="shared" si="1"/>
        <v/>
      </c>
      <c r="M88" s="8"/>
      <c r="N88" s="101"/>
      <c r="P88" s="5" t="str">
        <f t="shared" si="2"/>
        <v>ok</v>
      </c>
    </row>
    <row r="89" spans="1:16" x14ac:dyDescent="0.25">
      <c r="A89" s="8"/>
      <c r="B89" s="60">
        <v>6</v>
      </c>
      <c r="C89" s="171" t="s">
        <v>29</v>
      </c>
      <c r="D89" s="172"/>
      <c r="E89" s="172"/>
      <c r="F89" s="173"/>
      <c r="G89" s="86">
        <v>0</v>
      </c>
      <c r="H89" s="86">
        <v>0</v>
      </c>
      <c r="I89" s="14">
        <v>100</v>
      </c>
      <c r="J89" s="14">
        <v>80</v>
      </c>
      <c r="K89" s="15">
        <f t="shared" si="0"/>
        <v>0</v>
      </c>
      <c r="L89" s="16" t="str">
        <f t="shared" si="1"/>
        <v/>
      </c>
      <c r="M89" s="8"/>
      <c r="N89" s="194" t="s">
        <v>102</v>
      </c>
      <c r="O89" s="5" t="str">
        <f>IF(H94*0.8&lt;H89,"překročen limit","ok")</f>
        <v>ok</v>
      </c>
      <c r="P89" s="5" t="str">
        <f t="shared" si="2"/>
        <v>ok</v>
      </c>
    </row>
    <row r="90" spans="1:16" x14ac:dyDescent="0.25">
      <c r="A90" s="8"/>
      <c r="B90" s="60">
        <v>7</v>
      </c>
      <c r="C90" s="171" t="s">
        <v>12</v>
      </c>
      <c r="D90" s="172"/>
      <c r="E90" s="172"/>
      <c r="F90" s="173"/>
      <c r="G90" s="86">
        <v>0</v>
      </c>
      <c r="H90" s="86">
        <v>0</v>
      </c>
      <c r="I90" s="14">
        <v>100</v>
      </c>
      <c r="J90" s="14">
        <v>100</v>
      </c>
      <c r="K90" s="15">
        <f t="shared" si="0"/>
        <v>0</v>
      </c>
      <c r="L90" s="16" t="str">
        <f t="shared" si="1"/>
        <v/>
      </c>
      <c r="M90" s="8"/>
      <c r="N90" s="194"/>
      <c r="P90" s="5" t="str">
        <f t="shared" si="2"/>
        <v>ok</v>
      </c>
    </row>
    <row r="91" spans="1:16" x14ac:dyDescent="0.25">
      <c r="A91" s="8"/>
      <c r="B91" s="60">
        <v>8</v>
      </c>
      <c r="C91" s="44" t="s">
        <v>30</v>
      </c>
      <c r="D91" s="45"/>
      <c r="E91" s="45"/>
      <c r="F91" s="46"/>
      <c r="G91" s="86">
        <v>0</v>
      </c>
      <c r="H91" s="86">
        <v>0</v>
      </c>
      <c r="I91" s="14">
        <v>100</v>
      </c>
      <c r="J91" s="14">
        <v>100</v>
      </c>
      <c r="K91" s="15">
        <f t="shared" si="0"/>
        <v>0</v>
      </c>
      <c r="L91" s="16" t="str">
        <f t="shared" si="1"/>
        <v/>
      </c>
      <c r="M91" s="8"/>
      <c r="N91" s="194"/>
      <c r="P91" s="5" t="str">
        <f t="shared" si="2"/>
        <v>ok</v>
      </c>
    </row>
    <row r="92" spans="1:16" x14ac:dyDescent="0.25">
      <c r="A92" s="8"/>
      <c r="B92" s="60">
        <v>9</v>
      </c>
      <c r="C92" s="44" t="s">
        <v>13</v>
      </c>
      <c r="D92" s="45"/>
      <c r="E92" s="45"/>
      <c r="F92" s="46"/>
      <c r="G92" s="86">
        <v>0</v>
      </c>
      <c r="H92" s="86">
        <v>0</v>
      </c>
      <c r="I92" s="14">
        <v>100</v>
      </c>
      <c r="J92" s="14">
        <v>100</v>
      </c>
      <c r="K92" s="15">
        <f t="shared" si="0"/>
        <v>0</v>
      </c>
      <c r="L92" s="16" t="str">
        <f t="shared" si="1"/>
        <v/>
      </c>
      <c r="M92" s="8"/>
      <c r="P92" s="5" t="str">
        <f t="shared" si="2"/>
        <v>ok</v>
      </c>
    </row>
    <row r="93" spans="1:16" x14ac:dyDescent="0.25">
      <c r="A93" s="8"/>
      <c r="B93" s="60">
        <v>10</v>
      </c>
      <c r="C93" s="185" t="s">
        <v>31</v>
      </c>
      <c r="D93" s="186"/>
      <c r="E93" s="186"/>
      <c r="F93" s="187"/>
      <c r="G93" s="86">
        <v>0</v>
      </c>
      <c r="H93" s="86">
        <v>0</v>
      </c>
      <c r="I93" s="14">
        <v>100</v>
      </c>
      <c r="J93" s="14">
        <v>100</v>
      </c>
      <c r="K93" s="15">
        <f t="shared" si="0"/>
        <v>0</v>
      </c>
      <c r="L93" s="16" t="str">
        <f t="shared" si="1"/>
        <v/>
      </c>
      <c r="M93" s="8"/>
      <c r="P93" s="5" t="str">
        <f t="shared" si="2"/>
        <v>ok</v>
      </c>
    </row>
    <row r="94" spans="1:16" x14ac:dyDescent="0.25">
      <c r="A94" s="8"/>
      <c r="B94" s="49" t="s">
        <v>92</v>
      </c>
      <c r="C94" s="50"/>
      <c r="D94" s="50"/>
      <c r="E94" s="50"/>
      <c r="F94" s="51"/>
      <c r="G94" s="41">
        <f>SUM(G84:G93)</f>
        <v>0</v>
      </c>
      <c r="H94" s="41">
        <f>SUM(H84:H93)</f>
        <v>0</v>
      </c>
      <c r="I94" s="182"/>
      <c r="J94" s="183"/>
      <c r="K94" s="183"/>
      <c r="L94" s="184"/>
      <c r="M94" s="8"/>
    </row>
    <row r="95" spans="1:16" ht="14.45" customHeight="1" x14ac:dyDescent="0.25">
      <c r="A95" s="8"/>
      <c r="B95" s="176" t="s">
        <v>15</v>
      </c>
      <c r="C95" s="177"/>
      <c r="D95" s="177"/>
      <c r="E95" s="177"/>
      <c r="F95" s="178"/>
      <c r="G95" s="31"/>
      <c r="H95" s="144" t="s">
        <v>118</v>
      </c>
      <c r="I95" s="145"/>
      <c r="J95" s="145"/>
      <c r="K95" s="145"/>
      <c r="L95" s="146"/>
      <c r="M95" s="8"/>
      <c r="N95" s="101" t="s">
        <v>101</v>
      </c>
    </row>
    <row r="96" spans="1:16" x14ac:dyDescent="0.25">
      <c r="A96" s="8"/>
      <c r="B96" s="60">
        <v>11</v>
      </c>
      <c r="C96" s="171" t="s">
        <v>14</v>
      </c>
      <c r="D96" s="172"/>
      <c r="E96" s="172"/>
      <c r="F96" s="173"/>
      <c r="G96" s="86">
        <v>0</v>
      </c>
      <c r="H96" s="147"/>
      <c r="I96" s="148"/>
      <c r="J96" s="148"/>
      <c r="K96" s="148"/>
      <c r="L96" s="149"/>
      <c r="M96" s="8"/>
      <c r="N96" s="101"/>
    </row>
    <row r="97" spans="1:14" x14ac:dyDescent="0.25">
      <c r="A97" s="8"/>
      <c r="B97" s="60">
        <v>12</v>
      </c>
      <c r="C97" s="171" t="s">
        <v>56</v>
      </c>
      <c r="D97" s="172"/>
      <c r="E97" s="172"/>
      <c r="F97" s="173"/>
      <c r="G97" s="86">
        <v>0</v>
      </c>
      <c r="H97" s="147"/>
      <c r="I97" s="148"/>
      <c r="J97" s="148"/>
      <c r="K97" s="148"/>
      <c r="L97" s="149"/>
      <c r="M97" s="8"/>
      <c r="N97" s="101"/>
    </row>
    <row r="98" spans="1:14" x14ac:dyDescent="0.25">
      <c r="A98" s="8"/>
      <c r="B98" s="60">
        <v>13</v>
      </c>
      <c r="C98" s="171" t="s">
        <v>57</v>
      </c>
      <c r="D98" s="172"/>
      <c r="E98" s="172"/>
      <c r="F98" s="173"/>
      <c r="G98" s="86">
        <v>0</v>
      </c>
      <c r="H98" s="147"/>
      <c r="I98" s="148"/>
      <c r="J98" s="148"/>
      <c r="K98" s="148"/>
      <c r="L98" s="149"/>
      <c r="M98" s="8"/>
      <c r="N98" s="101"/>
    </row>
    <row r="99" spans="1:14" x14ac:dyDescent="0.25">
      <c r="A99" s="8"/>
      <c r="B99" s="60">
        <v>14</v>
      </c>
      <c r="C99" s="171" t="s">
        <v>16</v>
      </c>
      <c r="D99" s="172"/>
      <c r="E99" s="172"/>
      <c r="F99" s="173"/>
      <c r="G99" s="86">
        <v>0</v>
      </c>
      <c r="H99" s="147"/>
      <c r="I99" s="148"/>
      <c r="J99" s="148"/>
      <c r="K99" s="148"/>
      <c r="L99" s="149"/>
      <c r="M99" s="8"/>
      <c r="N99" s="101"/>
    </row>
    <row r="100" spans="1:14" x14ac:dyDescent="0.25">
      <c r="A100" s="8"/>
      <c r="B100" s="60">
        <v>15</v>
      </c>
      <c r="C100" s="171" t="s">
        <v>18</v>
      </c>
      <c r="D100" s="172"/>
      <c r="E100" s="172"/>
      <c r="F100" s="173"/>
      <c r="G100" s="86">
        <v>0</v>
      </c>
      <c r="H100" s="147"/>
      <c r="I100" s="148"/>
      <c r="J100" s="148"/>
      <c r="K100" s="148"/>
      <c r="L100" s="149"/>
      <c r="M100" s="8"/>
      <c r="N100" s="101"/>
    </row>
    <row r="101" spans="1:14" x14ac:dyDescent="0.25">
      <c r="A101" s="8"/>
      <c r="B101" s="60">
        <v>16</v>
      </c>
      <c r="C101" s="171" t="s">
        <v>50</v>
      </c>
      <c r="D101" s="172"/>
      <c r="E101" s="172"/>
      <c r="F101" s="173"/>
      <c r="G101" s="86">
        <v>0</v>
      </c>
      <c r="H101" s="147"/>
      <c r="I101" s="148"/>
      <c r="J101" s="148"/>
      <c r="K101" s="148"/>
      <c r="L101" s="149"/>
      <c r="M101" s="8"/>
      <c r="N101" s="101"/>
    </row>
    <row r="102" spans="1:14" x14ac:dyDescent="0.25">
      <c r="A102" s="8"/>
      <c r="B102" s="60">
        <v>17</v>
      </c>
      <c r="C102" s="171" t="s">
        <v>19</v>
      </c>
      <c r="D102" s="172"/>
      <c r="E102" s="172"/>
      <c r="F102" s="173"/>
      <c r="G102" s="86">
        <v>0</v>
      </c>
      <c r="H102" s="147"/>
      <c r="I102" s="148"/>
      <c r="J102" s="148"/>
      <c r="K102" s="148"/>
      <c r="L102" s="149"/>
      <c r="M102" s="8"/>
      <c r="N102" s="101"/>
    </row>
    <row r="103" spans="1:14" x14ac:dyDescent="0.25">
      <c r="A103" s="8"/>
      <c r="B103" s="60">
        <v>18</v>
      </c>
      <c r="C103" s="171" t="s">
        <v>46</v>
      </c>
      <c r="D103" s="172"/>
      <c r="E103" s="172"/>
      <c r="F103" s="173"/>
      <c r="G103" s="86">
        <v>0</v>
      </c>
      <c r="H103" s="147"/>
      <c r="I103" s="148"/>
      <c r="J103" s="148"/>
      <c r="K103" s="148"/>
      <c r="L103" s="149"/>
      <c r="M103" s="8"/>
      <c r="N103" s="101"/>
    </row>
    <row r="104" spans="1:14" x14ac:dyDescent="0.25">
      <c r="A104" s="8"/>
      <c r="B104" s="179" t="s">
        <v>36</v>
      </c>
      <c r="C104" s="180"/>
      <c r="D104" s="180"/>
      <c r="E104" s="180"/>
      <c r="F104" s="180"/>
      <c r="G104" s="181"/>
      <c r="H104" s="147"/>
      <c r="I104" s="148"/>
      <c r="J104" s="148"/>
      <c r="K104" s="148"/>
      <c r="L104" s="149"/>
      <c r="M104" s="8"/>
      <c r="N104" s="101"/>
    </row>
    <row r="105" spans="1:14" x14ac:dyDescent="0.25">
      <c r="A105" s="8"/>
      <c r="B105" s="60">
        <v>19</v>
      </c>
      <c r="C105" s="115"/>
      <c r="D105" s="115"/>
      <c r="E105" s="115"/>
      <c r="F105" s="115"/>
      <c r="G105" s="86">
        <v>0</v>
      </c>
      <c r="H105" s="147"/>
      <c r="I105" s="148"/>
      <c r="J105" s="148"/>
      <c r="K105" s="148"/>
      <c r="L105" s="149"/>
      <c r="M105" s="8"/>
      <c r="N105" s="101"/>
    </row>
    <row r="106" spans="1:14" x14ac:dyDescent="0.25">
      <c r="A106" s="8"/>
      <c r="B106" s="60">
        <v>20</v>
      </c>
      <c r="C106" s="115"/>
      <c r="D106" s="115"/>
      <c r="E106" s="115"/>
      <c r="F106" s="115"/>
      <c r="G106" s="86">
        <v>0</v>
      </c>
      <c r="H106" s="147"/>
      <c r="I106" s="148"/>
      <c r="J106" s="148"/>
      <c r="K106" s="148"/>
      <c r="L106" s="149"/>
      <c r="M106" s="8"/>
      <c r="N106" s="101"/>
    </row>
    <row r="107" spans="1:14" x14ac:dyDescent="0.25">
      <c r="A107" s="8"/>
      <c r="B107" s="60">
        <v>21</v>
      </c>
      <c r="C107" s="115"/>
      <c r="D107" s="115"/>
      <c r="E107" s="115"/>
      <c r="F107" s="115"/>
      <c r="G107" s="86">
        <v>0</v>
      </c>
      <c r="H107" s="147"/>
      <c r="I107" s="148"/>
      <c r="J107" s="148"/>
      <c r="K107" s="148"/>
      <c r="L107" s="149"/>
      <c r="M107" s="8"/>
      <c r="N107" s="101"/>
    </row>
    <row r="108" spans="1:14" ht="15.75" thickBot="1" x14ac:dyDescent="0.3">
      <c r="A108" s="8"/>
      <c r="B108" s="199" t="s">
        <v>93</v>
      </c>
      <c r="C108" s="200"/>
      <c r="D108" s="200"/>
      <c r="E108" s="200"/>
      <c r="F108" s="200"/>
      <c r="G108" s="42">
        <f>SUM(G95:G103,G105:G107)</f>
        <v>0</v>
      </c>
      <c r="H108" s="147"/>
      <c r="I108" s="148"/>
      <c r="J108" s="148"/>
      <c r="K108" s="148"/>
      <c r="L108" s="149"/>
      <c r="M108" s="8"/>
      <c r="N108" s="101"/>
    </row>
    <row r="109" spans="1:14" ht="15.75" thickBot="1" x14ac:dyDescent="0.3">
      <c r="A109" s="8"/>
      <c r="B109" s="140" t="s">
        <v>94</v>
      </c>
      <c r="C109" s="141"/>
      <c r="D109" s="141"/>
      <c r="E109" s="141"/>
      <c r="F109" s="141"/>
      <c r="G109" s="43">
        <f>G108+G94</f>
        <v>0</v>
      </c>
      <c r="H109" s="150"/>
      <c r="I109" s="151"/>
      <c r="J109" s="151"/>
      <c r="K109" s="151"/>
      <c r="L109" s="152"/>
      <c r="M109" s="8"/>
      <c r="N109" s="4"/>
    </row>
    <row r="110" spans="1:14" ht="15.75" thickBot="1" x14ac:dyDescent="0.3">
      <c r="A110" s="8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8"/>
    </row>
    <row r="111" spans="1:14" ht="14.45" customHeight="1" x14ac:dyDescent="0.25">
      <c r="A111" s="8"/>
      <c r="B111" s="195" t="s">
        <v>41</v>
      </c>
      <c r="C111" s="196"/>
      <c r="D111" s="196"/>
      <c r="E111" s="196"/>
      <c r="F111" s="196"/>
      <c r="G111" s="197" t="s">
        <v>42</v>
      </c>
      <c r="H111" s="124"/>
      <c r="I111" s="125"/>
      <c r="J111" s="125"/>
      <c r="K111" s="125"/>
      <c r="L111" s="126"/>
      <c r="M111" s="11"/>
      <c r="N111" s="5"/>
    </row>
    <row r="112" spans="1:14" x14ac:dyDescent="0.25">
      <c r="A112" s="8"/>
      <c r="B112" s="138" t="s">
        <v>39</v>
      </c>
      <c r="C112" s="139"/>
      <c r="D112" s="139"/>
      <c r="E112" s="139"/>
      <c r="F112" s="139"/>
      <c r="G112" s="198"/>
      <c r="H112" s="127"/>
      <c r="I112" s="91"/>
      <c r="J112" s="91"/>
      <c r="K112" s="91"/>
      <c r="L112" s="128"/>
      <c r="M112" s="11"/>
      <c r="N112" s="5"/>
    </row>
    <row r="113" spans="1:16" x14ac:dyDescent="0.25">
      <c r="A113" s="8"/>
      <c r="B113" s="60">
        <v>1</v>
      </c>
      <c r="C113" s="103" t="s">
        <v>39</v>
      </c>
      <c r="D113" s="103"/>
      <c r="E113" s="103"/>
      <c r="F113" s="103"/>
      <c r="G113" s="86">
        <v>0</v>
      </c>
      <c r="H113" s="127"/>
      <c r="I113" s="91"/>
      <c r="J113" s="91"/>
      <c r="K113" s="91"/>
      <c r="L113" s="128"/>
      <c r="M113" s="11"/>
      <c r="N113" s="170" t="s">
        <v>103</v>
      </c>
    </row>
    <row r="114" spans="1:16" x14ac:dyDescent="0.25">
      <c r="A114" s="8"/>
      <c r="B114" s="60">
        <v>2</v>
      </c>
      <c r="C114" s="103" t="s">
        <v>37</v>
      </c>
      <c r="D114" s="103"/>
      <c r="E114" s="103"/>
      <c r="F114" s="103"/>
      <c r="G114" s="86">
        <v>0</v>
      </c>
      <c r="H114" s="127"/>
      <c r="I114" s="91"/>
      <c r="J114" s="91"/>
      <c r="K114" s="91"/>
      <c r="L114" s="128"/>
      <c r="M114" s="11"/>
      <c r="N114" s="170"/>
    </row>
    <row r="115" spans="1:16" x14ac:dyDescent="0.25">
      <c r="A115" s="8"/>
      <c r="B115" s="60">
        <v>3</v>
      </c>
      <c r="C115" s="103" t="s">
        <v>45</v>
      </c>
      <c r="D115" s="103"/>
      <c r="E115" s="103"/>
      <c r="F115" s="103"/>
      <c r="G115" s="86">
        <v>0</v>
      </c>
      <c r="H115" s="127"/>
      <c r="I115" s="91"/>
      <c r="J115" s="91"/>
      <c r="K115" s="91"/>
      <c r="L115" s="128"/>
      <c r="M115" s="11"/>
      <c r="N115" s="170"/>
    </row>
    <row r="116" spans="1:16" x14ac:dyDescent="0.25">
      <c r="A116" s="8"/>
      <c r="B116" s="60">
        <v>4</v>
      </c>
      <c r="C116" s="103" t="s">
        <v>38</v>
      </c>
      <c r="D116" s="103"/>
      <c r="E116" s="103"/>
      <c r="F116" s="103"/>
      <c r="G116" s="86">
        <v>0</v>
      </c>
      <c r="H116" s="127"/>
      <c r="I116" s="91"/>
      <c r="J116" s="91"/>
      <c r="K116" s="91"/>
      <c r="L116" s="128"/>
      <c r="M116" s="11"/>
      <c r="N116" s="170"/>
    </row>
    <row r="117" spans="1:16" x14ac:dyDescent="0.25">
      <c r="A117" s="8"/>
      <c r="B117" s="138" t="s">
        <v>51</v>
      </c>
      <c r="C117" s="139"/>
      <c r="D117" s="139"/>
      <c r="E117" s="139"/>
      <c r="F117" s="139"/>
      <c r="G117" s="32"/>
      <c r="H117" s="127"/>
      <c r="I117" s="91"/>
      <c r="J117" s="91"/>
      <c r="K117" s="91"/>
      <c r="L117" s="128"/>
      <c r="M117" s="11"/>
      <c r="N117" s="5"/>
    </row>
    <row r="118" spans="1:16" x14ac:dyDescent="0.25">
      <c r="A118" s="8"/>
      <c r="B118" s="60">
        <v>5</v>
      </c>
      <c r="C118" s="103" t="s">
        <v>43</v>
      </c>
      <c r="D118" s="103"/>
      <c r="E118" s="103"/>
      <c r="F118" s="103"/>
      <c r="G118" s="86">
        <v>0</v>
      </c>
      <c r="H118" s="129"/>
      <c r="I118" s="130"/>
      <c r="J118" s="130"/>
      <c r="K118" s="130"/>
      <c r="L118" s="131"/>
      <c r="M118" s="11"/>
      <c r="N118" s="54"/>
    </row>
    <row r="119" spans="1:16" ht="14.45" customHeight="1" x14ac:dyDescent="0.25">
      <c r="A119" s="8"/>
      <c r="B119" s="138" t="s">
        <v>58</v>
      </c>
      <c r="C119" s="139"/>
      <c r="D119" s="139"/>
      <c r="E119" s="139"/>
      <c r="F119" s="139"/>
      <c r="G119" s="33" t="str">
        <f>"kv. odhad "&amp;E5</f>
        <v>kv. odhad 2026</v>
      </c>
      <c r="H119" s="33" t="str">
        <f>"žádost "&amp;E5</f>
        <v>žádost 2026</v>
      </c>
      <c r="I119" s="122" t="str">
        <f>CONCATENATE("poskytnuto ",E5-1)</f>
        <v>poskytnuto 2025</v>
      </c>
      <c r="J119" s="122"/>
      <c r="K119" s="122"/>
      <c r="L119" s="123"/>
      <c r="M119" s="11"/>
      <c r="N119" s="101" t="s">
        <v>104</v>
      </c>
      <c r="O119" s="5" t="s">
        <v>26</v>
      </c>
      <c r="P119" s="5" t="s">
        <v>26</v>
      </c>
    </row>
    <row r="120" spans="1:16" ht="14.45" customHeight="1" x14ac:dyDescent="0.25">
      <c r="A120" s="8"/>
      <c r="B120" s="60">
        <v>6</v>
      </c>
      <c r="C120" s="103" t="s">
        <v>52</v>
      </c>
      <c r="D120" s="103"/>
      <c r="E120" s="103"/>
      <c r="F120" s="103"/>
      <c r="G120" s="13">
        <f>H120</f>
        <v>0</v>
      </c>
      <c r="H120" s="13">
        <f>G139</f>
        <v>0</v>
      </c>
      <c r="I120" s="106">
        <v>0</v>
      </c>
      <c r="J120" s="107"/>
      <c r="K120" s="107"/>
      <c r="L120" s="108"/>
      <c r="M120" s="11"/>
      <c r="N120" s="101"/>
      <c r="O120" s="5" t="str">
        <f>IF(H120&lt;&gt;0,IF(G120=0,"Doplňte kvalifikovaný odhad",""),"")</f>
        <v/>
      </c>
      <c r="P120" s="5" t="str">
        <f>IF(I120="","Není uvedna poskytnutá částka za rok 2024. Pokud nebyla poskytnuta dotace, doplňte nulu.","ok")</f>
        <v>ok</v>
      </c>
    </row>
    <row r="121" spans="1:16" x14ac:dyDescent="0.25">
      <c r="A121" s="8"/>
      <c r="B121" s="60">
        <v>7</v>
      </c>
      <c r="C121" s="115"/>
      <c r="D121" s="115"/>
      <c r="E121" s="115"/>
      <c r="F121" s="115"/>
      <c r="G121" s="86">
        <v>0</v>
      </c>
      <c r="H121" s="86">
        <v>0</v>
      </c>
      <c r="I121" s="106">
        <v>0</v>
      </c>
      <c r="J121" s="107"/>
      <c r="K121" s="107"/>
      <c r="L121" s="108"/>
      <c r="M121" s="11"/>
      <c r="N121" s="101"/>
      <c r="O121" s="5" t="str">
        <f>IF(H121&lt;&gt;0,IF(G121=0,"Doplňte kvalifikovaný odhad",""),"")</f>
        <v/>
      </c>
      <c r="P121" s="5" t="str">
        <f>IF(H121&lt;&gt;0,IF(I121="","Není uvedna poskytnutá částka za rok 2024. Pokud nebyla poskytnuta dotace, doplňte nulu.","ok"),"")</f>
        <v/>
      </c>
    </row>
    <row r="122" spans="1:16" x14ac:dyDescent="0.25">
      <c r="A122" s="8"/>
      <c r="B122" s="60">
        <v>8</v>
      </c>
      <c r="C122" s="115"/>
      <c r="D122" s="115"/>
      <c r="E122" s="115"/>
      <c r="F122" s="115"/>
      <c r="G122" s="86">
        <v>0</v>
      </c>
      <c r="H122" s="86">
        <v>0</v>
      </c>
      <c r="I122" s="106">
        <v>0</v>
      </c>
      <c r="J122" s="107"/>
      <c r="K122" s="107"/>
      <c r="L122" s="108"/>
      <c r="M122" s="11"/>
      <c r="N122" s="101"/>
      <c r="O122" s="5" t="str">
        <f>IF(H122&lt;&gt;0,IF(G122=0,"Doplňte kvalifikovaný odhad",""),"")</f>
        <v/>
      </c>
      <c r="P122" s="5" t="str">
        <f>IF(H122&lt;&gt;0,IF(I122="","Není uvedna poskytnutá částka za rok 2024. Pokud nebyla poskytnuta dotace, doplňte nulu.","ok"),"")</f>
        <v/>
      </c>
    </row>
    <row r="123" spans="1:16" x14ac:dyDescent="0.25">
      <c r="A123" s="8"/>
      <c r="B123" s="60">
        <v>9</v>
      </c>
      <c r="C123" s="115"/>
      <c r="D123" s="115"/>
      <c r="E123" s="115"/>
      <c r="F123" s="115"/>
      <c r="G123" s="86">
        <v>0</v>
      </c>
      <c r="H123" s="86">
        <v>0</v>
      </c>
      <c r="I123" s="106">
        <v>0</v>
      </c>
      <c r="J123" s="107"/>
      <c r="K123" s="107"/>
      <c r="L123" s="108"/>
      <c r="M123" s="11"/>
      <c r="N123" s="101"/>
      <c r="O123" s="5" t="str">
        <f>IF(H123&lt;&gt;0,IF(G123=0,"Doplňte kvalifikovaný odhad",""),"")</f>
        <v/>
      </c>
      <c r="P123" s="5" t="str">
        <f>IF(H123&lt;&gt;0,IF(I123="","Není uvedna poskytnutá částka za rok 2024. Pokud nebyla poskytnuta dotace, doplňte nulu.","ok"),"")</f>
        <v/>
      </c>
    </row>
    <row r="124" spans="1:16" x14ac:dyDescent="0.25">
      <c r="A124" s="8"/>
      <c r="B124" s="60">
        <v>10</v>
      </c>
      <c r="C124" s="115"/>
      <c r="D124" s="115"/>
      <c r="E124" s="115"/>
      <c r="F124" s="115"/>
      <c r="G124" s="86">
        <v>0</v>
      </c>
      <c r="H124" s="86">
        <v>0</v>
      </c>
      <c r="I124" s="106">
        <v>0</v>
      </c>
      <c r="J124" s="107"/>
      <c r="K124" s="107"/>
      <c r="L124" s="108"/>
      <c r="M124" s="8"/>
      <c r="N124" s="101"/>
      <c r="O124" s="5" t="str">
        <f>IF(H124&lt;&gt;0,IF(G124=0,"Doplňte kvalifikovaný odhad",""),"")</f>
        <v/>
      </c>
      <c r="P124" s="5" t="str">
        <f>IF(H124&lt;&gt;0,IF(I124="","Není uvedna poskytnutá částka za rok 2024. Pokud nebyla poskytnuta dotace, doplňte nulu.","ok"),"")</f>
        <v/>
      </c>
    </row>
    <row r="125" spans="1:16" x14ac:dyDescent="0.25">
      <c r="A125" s="8"/>
      <c r="B125" s="109" t="s">
        <v>54</v>
      </c>
      <c r="C125" s="110"/>
      <c r="D125" s="110"/>
      <c r="E125" s="110"/>
      <c r="F125" s="111"/>
      <c r="G125" s="32">
        <f>SUM(G120:G124)</f>
        <v>0</v>
      </c>
      <c r="H125" s="32">
        <f>SUM(H120:H124)</f>
        <v>0</v>
      </c>
      <c r="I125" s="112">
        <f>SUM(I120:L124)</f>
        <v>0</v>
      </c>
      <c r="J125" s="113"/>
      <c r="K125" s="113"/>
      <c r="L125" s="114"/>
      <c r="M125" s="8"/>
      <c r="N125" s="101"/>
    </row>
    <row r="126" spans="1:16" x14ac:dyDescent="0.25">
      <c r="A126" s="8"/>
      <c r="B126" s="138" t="s">
        <v>47</v>
      </c>
      <c r="C126" s="139"/>
      <c r="D126" s="139"/>
      <c r="E126" s="139"/>
      <c r="F126" s="139"/>
      <c r="G126" s="32"/>
      <c r="H126" s="132"/>
      <c r="I126" s="133"/>
      <c r="J126" s="133"/>
      <c r="K126" s="133"/>
      <c r="L126" s="134"/>
      <c r="M126" s="8"/>
      <c r="N126" s="101"/>
    </row>
    <row r="127" spans="1:16" x14ac:dyDescent="0.25">
      <c r="A127" s="8"/>
      <c r="B127" s="60">
        <v>11</v>
      </c>
      <c r="C127" s="103" t="s">
        <v>48</v>
      </c>
      <c r="D127" s="103"/>
      <c r="E127" s="103"/>
      <c r="F127" s="103"/>
      <c r="G127" s="86">
        <v>0</v>
      </c>
      <c r="H127" s="127"/>
      <c r="I127" s="91"/>
      <c r="J127" s="91"/>
      <c r="K127" s="91"/>
      <c r="L127" s="128"/>
      <c r="M127" s="8"/>
      <c r="N127" s="101"/>
    </row>
    <row r="128" spans="1:16" ht="15.75" thickBot="1" x14ac:dyDescent="0.3">
      <c r="A128" s="8"/>
      <c r="B128" s="60">
        <v>12</v>
      </c>
      <c r="C128" s="103" t="s">
        <v>49</v>
      </c>
      <c r="D128" s="103"/>
      <c r="E128" s="103"/>
      <c r="F128" s="103"/>
      <c r="G128" s="86">
        <v>0</v>
      </c>
      <c r="H128" s="127"/>
      <c r="I128" s="91"/>
      <c r="J128" s="91"/>
      <c r="K128" s="91"/>
      <c r="L128" s="128"/>
      <c r="M128" s="8"/>
      <c r="N128" s="101"/>
    </row>
    <row r="129" spans="1:16" ht="15.75" thickBot="1" x14ac:dyDescent="0.3">
      <c r="A129" s="8"/>
      <c r="B129" s="140" t="s">
        <v>95</v>
      </c>
      <c r="C129" s="141"/>
      <c r="D129" s="141"/>
      <c r="E129" s="141"/>
      <c r="F129" s="141"/>
      <c r="G129" s="43">
        <f>SUM(G113:G118)+G125+SUM(G127:G128)</f>
        <v>0</v>
      </c>
      <c r="H129" s="135"/>
      <c r="I129" s="136"/>
      <c r="J129" s="136"/>
      <c r="K129" s="136"/>
      <c r="L129" s="137"/>
      <c r="M129" s="8"/>
    </row>
    <row r="130" spans="1:16" ht="7.35" customHeight="1" x14ac:dyDescent="0.25">
      <c r="A130" s="8"/>
      <c r="B130" s="19"/>
      <c r="C130" s="9"/>
      <c r="D130" s="9"/>
      <c r="E130" s="9"/>
      <c r="F130" s="9"/>
      <c r="G130" s="20"/>
      <c r="H130" s="8"/>
      <c r="I130" s="8"/>
      <c r="J130" s="8"/>
      <c r="K130" s="8"/>
      <c r="L130" s="8"/>
      <c r="M130" s="8"/>
    </row>
    <row r="131" spans="1:16" s="2" customFormat="1" ht="11.25" x14ac:dyDescent="0.2">
      <c r="A131" s="11"/>
      <c r="B131" s="21" t="s">
        <v>20</v>
      </c>
      <c r="C131" s="142" t="s">
        <v>55</v>
      </c>
      <c r="D131" s="142"/>
      <c r="E131" s="142"/>
      <c r="F131" s="142"/>
      <c r="G131" s="142"/>
      <c r="H131" s="142"/>
      <c r="I131" s="142"/>
      <c r="J131" s="142"/>
      <c r="K131" s="142"/>
      <c r="L131" s="142"/>
      <c r="M131" s="11"/>
      <c r="N131" s="169" t="s">
        <v>105</v>
      </c>
      <c r="O131" s="5"/>
      <c r="P131" s="5"/>
    </row>
    <row r="132" spans="1:16" s="2" customFormat="1" ht="11.25" x14ac:dyDescent="0.2">
      <c r="A132" s="11"/>
      <c r="B132" s="21" t="s">
        <v>22</v>
      </c>
      <c r="C132" s="142" t="s">
        <v>21</v>
      </c>
      <c r="D132" s="142"/>
      <c r="E132" s="142"/>
      <c r="F132" s="142"/>
      <c r="G132" s="142"/>
      <c r="H132" s="142"/>
      <c r="I132" s="142"/>
      <c r="J132" s="142"/>
      <c r="K132" s="142"/>
      <c r="L132" s="142"/>
      <c r="M132" s="11"/>
      <c r="N132" s="169"/>
      <c r="O132" s="5"/>
      <c r="P132" s="5"/>
    </row>
    <row r="133" spans="1:16" s="2" customFormat="1" ht="11.25" x14ac:dyDescent="0.2">
      <c r="A133" s="11"/>
      <c r="B133" s="21" t="s">
        <v>23</v>
      </c>
      <c r="C133" s="142" t="s">
        <v>24</v>
      </c>
      <c r="D133" s="142"/>
      <c r="E133" s="142"/>
      <c r="F133" s="142"/>
      <c r="G133" s="142"/>
      <c r="H133" s="142"/>
      <c r="I133" s="142"/>
      <c r="J133" s="142"/>
      <c r="K133" s="142"/>
      <c r="L133" s="142"/>
      <c r="M133" s="11"/>
      <c r="N133" s="169"/>
      <c r="O133" s="5"/>
      <c r="P133" s="5"/>
    </row>
    <row r="134" spans="1:16" s="2" customFormat="1" ht="11.25" x14ac:dyDescent="0.2">
      <c r="A134" s="11"/>
      <c r="B134" s="21" t="s">
        <v>53</v>
      </c>
      <c r="C134" s="143" t="s">
        <v>59</v>
      </c>
      <c r="D134" s="143"/>
      <c r="E134" s="143"/>
      <c r="F134" s="143"/>
      <c r="G134" s="143"/>
      <c r="H134" s="143"/>
      <c r="I134" s="143"/>
      <c r="J134" s="143"/>
      <c r="K134" s="143"/>
      <c r="L134" s="143"/>
      <c r="M134" s="11"/>
      <c r="N134" s="169"/>
      <c r="O134" s="5"/>
      <c r="P134" s="5"/>
    </row>
    <row r="135" spans="1:16" s="2" customFormat="1" ht="11.25" x14ac:dyDescent="0.2">
      <c r="A135" s="1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11"/>
      <c r="N135" s="58"/>
      <c r="O135" s="5"/>
      <c r="P135" s="5"/>
    </row>
    <row r="136" spans="1:16" ht="15.75" thickBot="1" x14ac:dyDescent="0.3">
      <c r="A136" s="59"/>
      <c r="B136" s="59" t="str">
        <f>$A$1</f>
        <v>Žádost o dotace z rozpočtu města Domažlice na rok 2026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21" t="str">
        <f>CONCATENATE("Žadatel: ",$F$12)</f>
        <v xml:space="preserve">Žadatel: </v>
      </c>
      <c r="M136" s="55"/>
    </row>
    <row r="137" spans="1:16" x14ac:dyDescent="0.25">
      <c r="A137" s="8"/>
      <c r="B137" s="167" t="s">
        <v>62</v>
      </c>
      <c r="C137" s="168"/>
      <c r="D137" s="168"/>
      <c r="E137" s="168"/>
      <c r="F137" s="168"/>
      <c r="G137" s="23">
        <f>G94</f>
        <v>0</v>
      </c>
      <c r="H137" s="163" t="str">
        <f>"Výše poskytnuté dotace může být maximálně "&amp;G140*100&amp;" % celkových nákladů."</f>
        <v>Výše poskytnuté dotace může být maximálně 80 % celkových nákladů.</v>
      </c>
      <c r="I137" s="163"/>
      <c r="J137" s="163"/>
      <c r="K137" s="163"/>
      <c r="L137" s="164"/>
      <c r="M137" s="8"/>
    </row>
    <row r="138" spans="1:16" x14ac:dyDescent="0.25">
      <c r="A138" s="8"/>
      <c r="B138" s="102" t="s">
        <v>32</v>
      </c>
      <c r="C138" s="103"/>
      <c r="D138" s="103"/>
      <c r="E138" s="103"/>
      <c r="F138" s="103"/>
      <c r="G138" s="17">
        <f>G109</f>
        <v>0</v>
      </c>
      <c r="H138" s="165"/>
      <c r="I138" s="165"/>
      <c r="J138" s="165"/>
      <c r="K138" s="165"/>
      <c r="L138" s="166"/>
      <c r="M138" s="8"/>
    </row>
    <row r="139" spans="1:16" x14ac:dyDescent="0.25">
      <c r="A139" s="8"/>
      <c r="B139" s="102" t="s">
        <v>33</v>
      </c>
      <c r="C139" s="103"/>
      <c r="D139" s="103"/>
      <c r="E139" s="103"/>
      <c r="F139" s="103"/>
      <c r="G139" s="17">
        <f>H94</f>
        <v>0</v>
      </c>
      <c r="H139" s="165"/>
      <c r="I139" s="165"/>
      <c r="J139" s="165"/>
      <c r="K139" s="165"/>
      <c r="L139" s="166"/>
      <c r="M139" s="8"/>
    </row>
    <row r="140" spans="1:16" x14ac:dyDescent="0.25">
      <c r="A140" s="8"/>
      <c r="B140" s="102" t="s">
        <v>84</v>
      </c>
      <c r="C140" s="103"/>
      <c r="D140" s="103"/>
      <c r="E140" s="103"/>
      <c r="F140" s="103"/>
      <c r="G140" s="24">
        <v>0.8</v>
      </c>
      <c r="H140" s="25"/>
      <c r="I140" s="25"/>
      <c r="J140" s="25"/>
      <c r="K140" s="25"/>
      <c r="L140" s="26"/>
      <c r="M140" s="8"/>
    </row>
    <row r="141" spans="1:16" ht="15.75" thickBot="1" x14ac:dyDescent="0.3">
      <c r="A141" s="8"/>
      <c r="B141" s="155" t="s">
        <v>34</v>
      </c>
      <c r="C141" s="156"/>
      <c r="D141" s="156"/>
      <c r="E141" s="156"/>
      <c r="F141" s="156"/>
      <c r="G141" s="27">
        <f>IFERROR(G139/G137,0)</f>
        <v>0</v>
      </c>
      <c r="H141" s="153" t="str">
        <f>IF(G141&gt;0.8,"Překročen limit, žádost nelze podat.","")</f>
        <v/>
      </c>
      <c r="I141" s="153"/>
      <c r="J141" s="153"/>
      <c r="K141" s="153"/>
      <c r="L141" s="154"/>
      <c r="M141" s="8"/>
      <c r="O141" s="5" t="str">
        <f>IF(G141&gt;0.8,"Překročen limit maximální výše dotace z celkových nákladů, žádost nelze podat.","ok")</f>
        <v>ok</v>
      </c>
    </row>
    <row r="142" spans="1:16" ht="15.75" thickBot="1" x14ac:dyDescent="0.3">
      <c r="A142" s="8"/>
      <c r="B142" s="9"/>
      <c r="C142" s="9"/>
      <c r="D142" s="9"/>
      <c r="E142" s="9"/>
      <c r="F142" s="9"/>
      <c r="G142" s="28"/>
      <c r="H142" s="29"/>
      <c r="I142" s="29"/>
      <c r="J142" s="29"/>
      <c r="K142" s="29"/>
      <c r="L142" s="29"/>
      <c r="M142" s="8"/>
    </row>
    <row r="143" spans="1:16" ht="14.45" customHeight="1" x14ac:dyDescent="0.25">
      <c r="A143" s="8"/>
      <c r="B143" s="167" t="s">
        <v>63</v>
      </c>
      <c r="C143" s="168"/>
      <c r="D143" s="168"/>
      <c r="E143" s="168"/>
      <c r="F143" s="168"/>
      <c r="G143" s="23">
        <f>G129-G109</f>
        <v>0</v>
      </c>
      <c r="H143" s="157" t="s">
        <v>64</v>
      </c>
      <c r="I143" s="158"/>
      <c r="J143" s="158"/>
      <c r="K143" s="158"/>
      <c r="L143" s="159"/>
      <c r="M143" s="8"/>
    </row>
    <row r="144" spans="1:16" x14ac:dyDescent="0.25">
      <c r="A144" s="8"/>
      <c r="B144" s="102" t="s">
        <v>60</v>
      </c>
      <c r="C144" s="103"/>
      <c r="D144" s="103"/>
      <c r="E144" s="103"/>
      <c r="F144" s="103"/>
      <c r="G144" s="17">
        <f>IF(G143&gt;0,G143-G120,G143-G120)</f>
        <v>0</v>
      </c>
      <c r="H144" s="160"/>
      <c r="I144" s="161"/>
      <c r="J144" s="161"/>
      <c r="K144" s="161"/>
      <c r="L144" s="162"/>
      <c r="M144" s="8"/>
    </row>
    <row r="145" spans="1:15" x14ac:dyDescent="0.25">
      <c r="A145" s="8"/>
      <c r="B145" s="102" t="s">
        <v>61</v>
      </c>
      <c r="C145" s="103"/>
      <c r="D145" s="103"/>
      <c r="E145" s="103"/>
      <c r="F145" s="103"/>
      <c r="G145" s="17">
        <f>IF(G144&lt;0,-G144,0)</f>
        <v>0</v>
      </c>
      <c r="H145" s="160"/>
      <c r="I145" s="161"/>
      <c r="J145" s="161"/>
      <c r="K145" s="161"/>
      <c r="L145" s="162"/>
      <c r="M145" s="8"/>
    </row>
    <row r="146" spans="1:15" ht="15.75" thickBot="1" x14ac:dyDescent="0.3">
      <c r="A146" s="8"/>
      <c r="B146" s="155" t="s">
        <v>33</v>
      </c>
      <c r="C146" s="156"/>
      <c r="D146" s="156"/>
      <c r="E146" s="156"/>
      <c r="F146" s="156"/>
      <c r="G146" s="18">
        <f>H94</f>
        <v>0</v>
      </c>
      <c r="H146" s="153" t="str">
        <f>IF(G146&gt;G145,"Překročen limit, žádost nelze podat.","")</f>
        <v/>
      </c>
      <c r="I146" s="153"/>
      <c r="J146" s="153"/>
      <c r="K146" s="153"/>
      <c r="L146" s="154"/>
      <c r="M146" s="8"/>
      <c r="O146" s="5" t="str">
        <f>IF(G146&gt;G145,"Překročen limit maximální výše dotace z bilance rozpočtu, žádost nelze podat.","ok")</f>
        <v>ok</v>
      </c>
    </row>
    <row r="147" spans="1:15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</sheetData>
  <sheetProtection algorithmName="SHA-512" hashValue="b6cmvowA//zKvQGirPpws3/JK8Mbqrv5Eefg8Zo0LE+qw82A04mCqGgwOW6mF8M88avh2iixMi0QOfQGvyog9w==" saltValue="m7E9eHP9wwD2eeVm01YpJA==" spinCount="100000" sheet="1" objects="1" scenarios="1"/>
  <mergeCells count="145">
    <mergeCell ref="N30:N34"/>
    <mergeCell ref="E31:L32"/>
    <mergeCell ref="D31:D32"/>
    <mergeCell ref="D33:D34"/>
    <mergeCell ref="E33:L34"/>
    <mergeCell ref="B36:D38"/>
    <mergeCell ref="E36:L38"/>
    <mergeCell ref="B22:D23"/>
    <mergeCell ref="E22:L23"/>
    <mergeCell ref="B24:M24"/>
    <mergeCell ref="E27:F27"/>
    <mergeCell ref="N45:N50"/>
    <mergeCell ref="B57:F57"/>
    <mergeCell ref="B53:F53"/>
    <mergeCell ref="N89:N91"/>
    <mergeCell ref="B111:F111"/>
    <mergeCell ref="G111:G112"/>
    <mergeCell ref="B112:F112"/>
    <mergeCell ref="C97:F97"/>
    <mergeCell ref="C98:F98"/>
    <mergeCell ref="B108:F108"/>
    <mergeCell ref="C101:F101"/>
    <mergeCell ref="N53:N73"/>
    <mergeCell ref="N76:N77"/>
    <mergeCell ref="C86:F86"/>
    <mergeCell ref="C87:F87"/>
    <mergeCell ref="C88:F88"/>
    <mergeCell ref="C89:F89"/>
    <mergeCell ref="G82:G83"/>
    <mergeCell ref="I75:J75"/>
    <mergeCell ref="I76:J76"/>
    <mergeCell ref="I77:J77"/>
    <mergeCell ref="K76:L76"/>
    <mergeCell ref="K77:L77"/>
    <mergeCell ref="K75:L75"/>
    <mergeCell ref="N119:N128"/>
    <mergeCell ref="N131:N134"/>
    <mergeCell ref="N113:N116"/>
    <mergeCell ref="C90:F90"/>
    <mergeCell ref="C85:F85"/>
    <mergeCell ref="C84:F84"/>
    <mergeCell ref="B74:F74"/>
    <mergeCell ref="B67:F67"/>
    <mergeCell ref="B63:F63"/>
    <mergeCell ref="B71:F71"/>
    <mergeCell ref="B75:E75"/>
    <mergeCell ref="B72:L73"/>
    <mergeCell ref="C102:F102"/>
    <mergeCell ref="B95:F95"/>
    <mergeCell ref="B104:G104"/>
    <mergeCell ref="C103:F103"/>
    <mergeCell ref="N95:N108"/>
    <mergeCell ref="I94:L94"/>
    <mergeCell ref="C96:F96"/>
    <mergeCell ref="C99:F99"/>
    <mergeCell ref="C100:F100"/>
    <mergeCell ref="C93:F93"/>
    <mergeCell ref="B82:F82"/>
    <mergeCell ref="I82:L82"/>
    <mergeCell ref="H146:L146"/>
    <mergeCell ref="B144:F144"/>
    <mergeCell ref="B146:F146"/>
    <mergeCell ref="H143:L145"/>
    <mergeCell ref="H137:L139"/>
    <mergeCell ref="H141:L141"/>
    <mergeCell ref="C113:F113"/>
    <mergeCell ref="C114:F114"/>
    <mergeCell ref="C116:F116"/>
    <mergeCell ref="C118:F118"/>
    <mergeCell ref="C115:F115"/>
    <mergeCell ref="B117:F117"/>
    <mergeCell ref="B137:F137"/>
    <mergeCell ref="B139:F139"/>
    <mergeCell ref="B126:F126"/>
    <mergeCell ref="C127:F127"/>
    <mergeCell ref="C128:F128"/>
    <mergeCell ref="C120:F120"/>
    <mergeCell ref="C122:F122"/>
    <mergeCell ref="B143:F143"/>
    <mergeCell ref="B145:F145"/>
    <mergeCell ref="C124:F124"/>
    <mergeCell ref="C123:F123"/>
    <mergeCell ref="B141:F141"/>
    <mergeCell ref="B138:F138"/>
    <mergeCell ref="I119:L119"/>
    <mergeCell ref="I120:L120"/>
    <mergeCell ref="I122:L122"/>
    <mergeCell ref="H111:L118"/>
    <mergeCell ref="H126:L129"/>
    <mergeCell ref="C105:F105"/>
    <mergeCell ref="C106:F106"/>
    <mergeCell ref="C107:F107"/>
    <mergeCell ref="B119:F119"/>
    <mergeCell ref="B109:F109"/>
    <mergeCell ref="B129:F129"/>
    <mergeCell ref="B110:L110"/>
    <mergeCell ref="C131:L131"/>
    <mergeCell ref="C132:L132"/>
    <mergeCell ref="C133:L133"/>
    <mergeCell ref="C134:L134"/>
    <mergeCell ref="H95:L109"/>
    <mergeCell ref="N8:N10"/>
    <mergeCell ref="B140:F140"/>
    <mergeCell ref="F12:L12"/>
    <mergeCell ref="F13:G13"/>
    <mergeCell ref="E18:F18"/>
    <mergeCell ref="E19:F19"/>
    <mergeCell ref="H18:L18"/>
    <mergeCell ref="H19:L19"/>
    <mergeCell ref="B81:L81"/>
    <mergeCell ref="B58:L60"/>
    <mergeCell ref="B64:L66"/>
    <mergeCell ref="B68:L70"/>
    <mergeCell ref="I123:L123"/>
    <mergeCell ref="I124:L124"/>
    <mergeCell ref="B125:F125"/>
    <mergeCell ref="I125:L125"/>
    <mergeCell ref="C121:F121"/>
    <mergeCell ref="I121:L121"/>
    <mergeCell ref="H82:H83"/>
    <mergeCell ref="N82:N88"/>
    <mergeCell ref="E41:L42"/>
    <mergeCell ref="E45:L46"/>
    <mergeCell ref="B77:E77"/>
    <mergeCell ref="B76:E76"/>
    <mergeCell ref="A1:M1"/>
    <mergeCell ref="B44:M44"/>
    <mergeCell ref="B54:L56"/>
    <mergeCell ref="A16:M16"/>
    <mergeCell ref="B40:M40"/>
    <mergeCell ref="B43:M43"/>
    <mergeCell ref="B2:L2"/>
    <mergeCell ref="B3:D4"/>
    <mergeCell ref="E3:L4"/>
    <mergeCell ref="F15:L15"/>
    <mergeCell ref="B6:L6"/>
    <mergeCell ref="G5:L5"/>
    <mergeCell ref="D45:D46"/>
    <mergeCell ref="E48:L49"/>
    <mergeCell ref="D48:D49"/>
    <mergeCell ref="B5:D5"/>
    <mergeCell ref="B41:D42"/>
    <mergeCell ref="B7:L7"/>
    <mergeCell ref="A20:L20"/>
    <mergeCell ref="B21:M21"/>
  </mergeCells>
  <printOptions horizontalCentered="1"/>
  <pageMargins left="0.39370078740157483" right="0.39370078740157483" top="0.31496062992125984" bottom="0.35433070866141736" header="0.11811023622047245" footer="0.19685039370078741"/>
  <pageSetup paperSize="9" orientation="portrait" r:id="rId1"/>
  <headerFooter>
    <oddFooter>&amp;R&amp;"-,Kurzíva"&amp;8str. &amp;Pz &amp;N</oddFooter>
  </headerFooter>
  <rowBreaks count="2" manualBreakCount="2">
    <brk id="79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Denk</dc:creator>
  <cp:lastModifiedBy>Dagmar Murínová</cp:lastModifiedBy>
  <cp:lastPrinted>2024-10-14T10:40:01Z</cp:lastPrinted>
  <dcterms:created xsi:type="dcterms:W3CDTF">2024-10-09T10:56:24Z</dcterms:created>
  <dcterms:modified xsi:type="dcterms:W3CDTF">2026-01-12T13:45:53Z</dcterms:modified>
</cp:coreProperties>
</file>