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\Disk Google\Výbor pro věci sociální Domažlice\Dotace města\revize dotací 2024-03 (Denk)\"/>
    </mc:Choice>
  </mc:AlternateContent>
  <xr:revisionPtr revIDLastSave="0" documentId="13_ncr:1_{D070C38C-B37D-4037-BE83-8CD03866935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žádost" sheetId="1" r:id="rId1"/>
  </sheets>
  <definedNames>
    <definedName name="_xlnm.Print_Area" localSheetId="0">žádost!$A$1:$M$126</definedName>
  </definedNames>
  <calcPr calcId="181029"/>
</workbook>
</file>

<file path=xl/calcChain.xml><?xml version="1.0" encoding="utf-8"?>
<calcChain xmlns="http://schemas.openxmlformats.org/spreadsheetml/2006/main">
  <c r="O125" i="1" l="1"/>
  <c r="G120" i="1"/>
  <c r="H99" i="1"/>
  <c r="P103" i="1"/>
  <c r="P102" i="1"/>
  <c r="P101" i="1"/>
  <c r="P100" i="1"/>
  <c r="P99" i="1"/>
  <c r="O23" i="1"/>
  <c r="P13" i="1"/>
  <c r="O13" i="1"/>
  <c r="O55" i="1"/>
  <c r="O52" i="1" l="1"/>
  <c r="O48" i="1"/>
  <c r="O44" i="1"/>
  <c r="O40" i="1"/>
  <c r="O36" i="1"/>
  <c r="I56" i="1"/>
  <c r="K56" i="1" s="1"/>
  <c r="I55" i="1"/>
  <c r="K55" i="1" s="1"/>
  <c r="L115" i="1" l="1"/>
  <c r="L59" i="1"/>
  <c r="G73" i="1"/>
  <c r="H73" i="1"/>
  <c r="O22" i="1"/>
  <c r="Q19" i="1"/>
  <c r="Q18" i="1"/>
  <c r="O19" i="1"/>
  <c r="O18" i="1"/>
  <c r="O15" i="1"/>
  <c r="O12" i="1"/>
  <c r="O51" i="1"/>
  <c r="O47" i="1"/>
  <c r="O39" i="1"/>
  <c r="O35" i="1"/>
  <c r="O43" i="1"/>
  <c r="O103" i="1"/>
  <c r="O102" i="1"/>
  <c r="O101" i="1"/>
  <c r="O100" i="1"/>
  <c r="O26" i="1"/>
  <c r="K72" i="1" l="1"/>
  <c r="L72" i="1" s="1"/>
  <c r="K64" i="1"/>
  <c r="L64" i="1" s="1"/>
  <c r="K69" i="1"/>
  <c r="L69" i="1" s="1"/>
  <c r="K67" i="1"/>
  <c r="L67" i="1" s="1"/>
  <c r="K65" i="1"/>
  <c r="L65" i="1" s="1"/>
  <c r="K71" i="1"/>
  <c r="L71" i="1" s="1"/>
  <c r="K63" i="1"/>
  <c r="L63" i="1" s="1"/>
  <c r="K70" i="1"/>
  <c r="L70" i="1" s="1"/>
  <c r="K68" i="1"/>
  <c r="L68" i="1" s="1"/>
  <c r="K66" i="1"/>
  <c r="L66" i="1" s="1"/>
  <c r="A1" i="1"/>
  <c r="B115" i="1" s="1"/>
  <c r="G98" i="1"/>
  <c r="H98" i="1"/>
  <c r="I98" i="1"/>
  <c r="H116" i="1"/>
  <c r="O8" i="1"/>
  <c r="G87" i="1"/>
  <c r="I104" i="1"/>
  <c r="B59" i="1" l="1"/>
  <c r="P72" i="1"/>
  <c r="P71" i="1"/>
  <c r="P70" i="1"/>
  <c r="P69" i="1"/>
  <c r="P68" i="1"/>
  <c r="P67" i="1"/>
  <c r="P66" i="1"/>
  <c r="P65" i="1"/>
  <c r="P64" i="1"/>
  <c r="P63" i="1"/>
  <c r="G125" i="1" l="1"/>
  <c r="G116" i="1"/>
  <c r="O68" i="1" l="1"/>
  <c r="G88" i="1"/>
  <c r="G118" i="1"/>
  <c r="G99" i="1" l="1"/>
  <c r="G104" i="1" s="1"/>
  <c r="G108" i="1" s="1"/>
  <c r="G122" i="1" s="1"/>
  <c r="G123" i="1" s="1"/>
  <c r="G117" i="1"/>
  <c r="O99" i="1" l="1"/>
  <c r="H120" i="1"/>
  <c r="O120" i="1"/>
  <c r="H104" i="1"/>
  <c r="G124" i="1" l="1"/>
  <c r="H125" i="1" s="1"/>
</calcChain>
</file>

<file path=xl/sharedStrings.xml><?xml version="1.0" encoding="utf-8"?>
<sst xmlns="http://schemas.openxmlformats.org/spreadsheetml/2006/main" count="138" uniqueCount="122">
  <si>
    <t>RČ/IČ:</t>
  </si>
  <si>
    <t>fyzická osoba nepodnikající</t>
  </si>
  <si>
    <t>fyzická osoba podnikající</t>
  </si>
  <si>
    <t>Typ žadatele:</t>
  </si>
  <si>
    <t>právnická osoba</t>
  </si>
  <si>
    <t>uznatelné náklady</t>
  </si>
  <si>
    <t>nájemné</t>
  </si>
  <si>
    <t>Z dotace požadováno</t>
  </si>
  <si>
    <t>spotřební materiál</t>
  </si>
  <si>
    <t>telekomunikační služby (internet, telefony)</t>
  </si>
  <si>
    <t>poštovné</t>
  </si>
  <si>
    <t>služby - vzdělání zaměstnanců</t>
  </si>
  <si>
    <t>pojištění</t>
  </si>
  <si>
    <t>nákup drobného majetku</t>
  </si>
  <si>
    <t>neuznatelné náklady</t>
  </si>
  <si>
    <t>odpisy dlouhodobého majetku</t>
  </si>
  <si>
    <r>
      <t>energie</t>
    </r>
    <r>
      <rPr>
        <sz val="11"/>
        <color theme="1"/>
        <rFont val="Calibri"/>
        <family val="2"/>
        <charset val="238"/>
        <scheme val="minor"/>
      </rPr>
      <t xml:space="preserve"> a ostatní neskladovatelné položky</t>
    </r>
  </si>
  <si>
    <t>ostatní služby (mimo uznatelné položky)</t>
  </si>
  <si>
    <t>daně, poplatky, nákladové úroky</t>
  </si>
  <si>
    <t>* 1</t>
  </si>
  <si>
    <t>drobné služby související s hlavní činností žadatele a ostatními druhy uznatelných nákladů</t>
  </si>
  <si>
    <t>* 2</t>
  </si>
  <si>
    <t>* 3</t>
  </si>
  <si>
    <t>cestovné za služební cesty dle specifikace dotačního programu</t>
  </si>
  <si>
    <t>Kč</t>
  </si>
  <si>
    <t>kontrola</t>
  </si>
  <si>
    <t>poznámky k vyplnění</t>
  </si>
  <si>
    <t>Maximální dotace položky</t>
  </si>
  <si>
    <r>
      <t>mzdové náklady</t>
    </r>
    <r>
      <rPr>
        <sz val="8"/>
        <color theme="1"/>
        <rFont val="Calibri"/>
        <family val="2"/>
        <charset val="238"/>
        <scheme val="minor"/>
      </rPr>
      <t xml:space="preserve"> *1</t>
    </r>
  </si>
  <si>
    <r>
      <t>ostatní služby</t>
    </r>
    <r>
      <rPr>
        <sz val="8"/>
        <color theme="1"/>
        <rFont val="Calibri"/>
        <family val="2"/>
        <charset val="238"/>
        <scheme val="minor"/>
      </rPr>
      <t xml:space="preserve"> *2</t>
    </r>
  </si>
  <si>
    <r>
      <t>cestovné</t>
    </r>
    <r>
      <rPr>
        <sz val="8"/>
        <color theme="1"/>
        <rFont val="Calibri"/>
        <family val="2"/>
        <charset val="238"/>
        <scheme val="minor"/>
      </rPr>
      <t xml:space="preserve"> *3</t>
    </r>
  </si>
  <si>
    <t>Celkové náklady žadatele</t>
  </si>
  <si>
    <t>Celkem na dotaci požadováno</t>
  </si>
  <si>
    <t>Podíl požadavku na celkových nákladech</t>
  </si>
  <si>
    <t>Dotovaný rok:</t>
  </si>
  <si>
    <r>
      <rPr>
        <b/>
        <sz val="11"/>
        <color theme="1"/>
        <rFont val="Calibri"/>
        <family val="2"/>
        <charset val="238"/>
        <scheme val="minor"/>
      </rPr>
      <t>ostatní neuznatelné náklady</t>
    </r>
    <r>
      <rPr>
        <sz val="11"/>
        <color theme="1"/>
        <rFont val="Calibri"/>
        <family val="2"/>
        <charset val="238"/>
        <scheme val="minor"/>
      </rPr>
      <t xml:space="preserve"> - uveďte:</t>
    </r>
  </si>
  <si>
    <t>přijaté členské příspěvky</t>
  </si>
  <si>
    <t>ostatní vlastní výnosy</t>
  </si>
  <si>
    <t>výnosy z vlastní činnosti</t>
  </si>
  <si>
    <t>Náklady / výdaje</t>
  </si>
  <si>
    <t>Výnosy / příjmy</t>
  </si>
  <si>
    <t>Výnosy celkem</t>
  </si>
  <si>
    <t>sponzorské dary</t>
  </si>
  <si>
    <t>Název projektu:</t>
  </si>
  <si>
    <r>
      <t xml:space="preserve">přijaté příspěvky </t>
    </r>
    <r>
      <rPr>
        <sz val="8"/>
        <color theme="1"/>
        <rFont val="Calibri"/>
        <family val="2"/>
        <charset val="238"/>
        <scheme val="minor"/>
      </rPr>
      <t>zúčtované mezi organizačními složkami</t>
    </r>
  </si>
  <si>
    <t>poskytnuté členské příspěvky</t>
  </si>
  <si>
    <t>ostatní výnosy/příjmy</t>
  </si>
  <si>
    <t>úrokové výnosy</t>
  </si>
  <si>
    <t>ostatní výnosy</t>
  </si>
  <si>
    <t>náklady na SP a ZP zaměstnanců, ostatní náklady</t>
  </si>
  <si>
    <t>cizí zdroje - sponzorské dary</t>
  </si>
  <si>
    <t>dotace města Domažlice</t>
  </si>
  <si>
    <t>* 4</t>
  </si>
  <si>
    <t>dotace celkem</t>
  </si>
  <si>
    <t>mzdové náklady (bez nákladů na ZP a SP pojištění zaměstnanců hrazené zaměstnavatelem; dle specifikace dotačního programu)</t>
  </si>
  <si>
    <t>opravy a udržování</t>
  </si>
  <si>
    <t>náklady na reprezentaci</t>
  </si>
  <si>
    <r>
      <t>cizí zdroje - dotace</t>
    </r>
    <r>
      <rPr>
        <b/>
        <sz val="8"/>
        <color theme="1"/>
        <rFont val="Calibri"/>
        <family val="2"/>
        <charset val="238"/>
        <scheme val="minor"/>
      </rPr>
      <t xml:space="preserve"> *4</t>
    </r>
  </si>
  <si>
    <t>uveďte název donátora, kvalifikovaný odhad reálně poskytnuté částky i celkově požadovanou částku + výši poskytnutou v předchozím roce</t>
  </si>
  <si>
    <t>Bilance rozpočtu žádosti bez dotace města Domažlice</t>
  </si>
  <si>
    <t>Maximální výše žádosti dle bilance rozpočtu</t>
  </si>
  <si>
    <t>Celkové uznatelné náklady žadatele</t>
  </si>
  <si>
    <t>Bilance rozpočtu žádosti (výnosy - náklady)</t>
  </si>
  <si>
    <t>Výše poskytnuté dotace může být maximálně do výše záporné bilance rozpočtu bez této dotace.</t>
  </si>
  <si>
    <t>Jméno  statutárního zástupce:</t>
  </si>
  <si>
    <t>Jméno a příjmení:</t>
  </si>
  <si>
    <t>Vztah k žadateli:</t>
  </si>
  <si>
    <t>Email:</t>
  </si>
  <si>
    <t>Mobil:</t>
  </si>
  <si>
    <t>Typ projektu:</t>
  </si>
  <si>
    <t>celoroční provoz</t>
  </si>
  <si>
    <r>
      <t xml:space="preserve">jednorázová akce </t>
    </r>
    <r>
      <rPr>
        <sz val="9"/>
        <color theme="1"/>
        <rFont val="Calibri"/>
        <family val="2"/>
        <charset val="238"/>
        <scheme val="minor"/>
      </rPr>
      <t>(1 akce v dotovaném roce), přičemž jednorázovou akcí se rozumí nejen 1 den, ale i delší souvislé časové období (např. týden, 14 dní)</t>
    </r>
  </si>
  <si>
    <r>
      <t xml:space="preserve">opakovaná akce </t>
    </r>
    <r>
      <rPr>
        <sz val="9"/>
        <color theme="1"/>
        <rFont val="Calibri"/>
        <family val="2"/>
        <charset val="238"/>
        <scheme val="minor"/>
      </rPr>
      <t>(2 a více akcí v dotovaném roce)</t>
    </r>
  </si>
  <si>
    <r>
      <t>dlouhodobý projekt</t>
    </r>
    <r>
      <rPr>
        <sz val="9"/>
        <color theme="1"/>
        <rFont val="Calibri"/>
        <family val="2"/>
        <charset val="238"/>
        <scheme val="minor"/>
      </rPr>
      <t xml:space="preserve"> (konkrétní projekt trvající v rozsahu 1–12 měsíců, příp. více, ale vždy mimo běžný provoz žadatele)</t>
    </r>
  </si>
  <si>
    <t>Stručné informace o projektu</t>
  </si>
  <si>
    <t>1. Popis projektu/činnosti</t>
  </si>
  <si>
    <t>2. Cíle projektu, způsob jejich vyhodnocení</t>
  </si>
  <si>
    <t>3. Přínos projektu pro město, obyvatele, veřejnost</t>
  </si>
  <si>
    <t>4. Zajištění publicity projektu/činnosti</t>
  </si>
  <si>
    <t>Informace o žadateli</t>
  </si>
  <si>
    <t>Stručná charakteristika cílové skupiny:</t>
  </si>
  <si>
    <t>doplněním písmene x (malé iks) zvolte jednu z uvedených variant</t>
  </si>
  <si>
    <t>Současné počty a struktura klientů žadatele:</t>
  </si>
  <si>
    <t>Maximální výše dotace</t>
  </si>
  <si>
    <t>Jméno a příjmení / název žadatele:</t>
  </si>
  <si>
    <t>Dotační program:</t>
  </si>
  <si>
    <t>Ekonomické údaje a rozpočet projektu/činnosti</t>
  </si>
  <si>
    <t>děti a mládež do 18 let</t>
  </si>
  <si>
    <t>dospělí</t>
  </si>
  <si>
    <t>město Domažlice</t>
  </si>
  <si>
    <t>Náklady
celkem</t>
  </si>
  <si>
    <t>celkem uznatelné náklady</t>
  </si>
  <si>
    <t>celkem neuznatelné náklady</t>
  </si>
  <si>
    <t>celkové předpokládané náklady žadatele</t>
  </si>
  <si>
    <t>celkové předpokládané výnosy/příjmy žadatele</t>
  </si>
  <si>
    <t>doplnit položky celkových nákladů a konkrétní částky požadavku v daném druhu nákladů, pokud v daném druhu požadavek není, pak vhodné doplnit nulu; 
vyplňují se pouze čísla, formát čísla (mezera, symbol Kč) se doplní sám</t>
  </si>
  <si>
    <t>kontrola vyplnění</t>
  </si>
  <si>
    <t>vyplňte</t>
  </si>
  <si>
    <t>doplněním písmene x (malé iks) zvolte pouze jednu z uvedených variant</t>
  </si>
  <si>
    <t>vyplňte požadované údaje;
pokud žadateli nestačí rozsahem textové pole v žádosti, může informace dopsat do samostatné přílohy žádosti; je nezbytné, aby označil křížkem (malým písmenem iks) tuto variantu</t>
  </si>
  <si>
    <t>vyplňte;
je nutné uvést požadované údaje, příp. doplnit nulu u položek, kde tento náklad žadatel nemá</t>
  </si>
  <si>
    <t>mzdové náklady = maximálně 80 % z celkem požadované částky; tzn. nelze žádat pouze na tento náklad</t>
  </si>
  <si>
    <t>vyplňte;
je nutné uvést požadované údaje, příp. doplnit nulu u položek, kde tento výnos žadatel nemá</t>
  </si>
  <si>
    <t>vyplňte;
u dotace města Domažlice se počítá s plnou výši kvalifikovaného odhadu ze žádosti; 
je nezbytné doplnit údaj za rok 2024, pokud byla dotace městem poskytnuta; neuvedením dalších dotací (aktuálních žádostí i dotací poskytnutých v předchozím roce) se žadatel vystavuje riziku vyřazení této žádosti</t>
  </si>
  <si>
    <t>přesné informace k jednotlivým druhům nákladům, limitům, a dalším údajů jsou uveden v Zásadách pro poskytování dotací - oblast sociální a Dotačních programech</t>
  </si>
  <si>
    <t>pokračování textu v samostatné příloze</t>
  </si>
  <si>
    <t>Osoba odpovědná za realizaci projektu (podávající žádost o dotaci)</t>
  </si>
  <si>
    <t>ostatní obce 
v ORP Domažlice</t>
  </si>
  <si>
    <t xml:space="preserve">ostatní obce mimo ORP </t>
  </si>
  <si>
    <t>celkem</t>
  </si>
  <si>
    <t>ORP součet</t>
  </si>
  <si>
    <t>vyplňte počty (příp. kvalifikovaný odhad počtu) klientů</t>
  </si>
  <si>
    <t>maximální dotace položky</t>
  </si>
  <si>
    <t>2. max. % podíl na celkové žádosti</t>
  </si>
  <si>
    <t>max %
druh</t>
  </si>
  <si>
    <t>max. %
z žádosti</t>
  </si>
  <si>
    <t>1. max. % podíl dotace z celkové výše daného druhu nákladu</t>
  </si>
  <si>
    <r>
      <t xml:space="preserve">Přesné informace k jednotlivým druhů nákladů
a limitům (včetně uznatelnosti a neuznatelnosti), 
a další údaje jsou uvedeny 
v </t>
    </r>
    <r>
      <rPr>
        <b/>
        <i/>
        <sz val="8"/>
        <rFont val="Calibri"/>
        <family val="2"/>
        <charset val="238"/>
        <scheme val="minor"/>
      </rPr>
      <t xml:space="preserve">Zásadách pro poskytování dotací z rozpočtu Města Domažlice - oblast sociální 
</t>
    </r>
    <r>
      <rPr>
        <i/>
        <sz val="8"/>
        <rFont val="Calibri"/>
        <family val="2"/>
        <charset val="238"/>
        <scheme val="minor"/>
      </rPr>
      <t xml:space="preserve">a v podmínkách </t>
    </r>
    <r>
      <rPr>
        <b/>
        <i/>
        <sz val="8"/>
        <rFont val="Calibri"/>
        <family val="2"/>
        <charset val="238"/>
        <scheme val="minor"/>
      </rPr>
      <t>konkrétního dotačního programu</t>
    </r>
    <r>
      <rPr>
        <i/>
        <sz val="8"/>
        <rFont val="Calibri"/>
        <family val="2"/>
        <charset val="238"/>
        <scheme val="minor"/>
      </rPr>
      <t>.</t>
    </r>
  </si>
  <si>
    <t>Program pro poskytování dotací sociální oblast - sociálně zájmová oblast</t>
  </si>
  <si>
    <t>Plátce DPH</t>
  </si>
  <si>
    <t>ANO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</si>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</sst>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0\ %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"/>
      <color theme="1"/>
      <name val="Calibri"/>
      <family val="2"/>
      <charset val="238"/>
      <scheme val="minor"/>
    </font>
    <font>
      <b/>
      <sz val="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4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6" fillId="0" borderId="0" xfId="0" applyFont="1" applyAlignment="1">
      <alignment vertical="top" wrapText="1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7" fillId="0" borderId="0" xfId="0" applyFont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center" wrapText="1"/>
    </xf>
    <xf numFmtId="164" fontId="0" fillId="2" borderId="1" xfId="0" applyNumberFormat="1" applyFill="1" applyBorder="1"/>
    <xf numFmtId="1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164" fontId="10" fillId="2" borderId="10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2" borderId="14" xfId="0" applyNumberFormat="1" applyFont="1" applyFill="1" applyBorder="1"/>
    <xf numFmtId="0" fontId="4" fillId="2" borderId="0" xfId="0" applyFont="1" applyFill="1" applyAlignment="1">
      <alignment vertical="center"/>
    </xf>
    <xf numFmtId="164" fontId="0" fillId="2" borderId="0" xfId="0" applyNumberFormat="1" applyFill="1"/>
    <xf numFmtId="0" fontId="9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left" vertical="top" wrapText="1"/>
    </xf>
    <xf numFmtId="164" fontId="1" fillId="2" borderId="8" xfId="0" applyNumberFormat="1" applyFont="1" applyFill="1" applyBorder="1"/>
    <xf numFmtId="165" fontId="1" fillId="2" borderId="1" xfId="0" applyNumberFormat="1" applyFont="1" applyFill="1" applyBorder="1"/>
    <xf numFmtId="0" fontId="3" fillId="2" borderId="0" xfId="0" applyFont="1" applyFill="1" applyAlignment="1">
      <alignment horizontal="left" vertical="top" wrapText="1" indent="1"/>
    </xf>
    <xf numFmtId="0" fontId="3" fillId="2" borderId="18" xfId="0" applyFont="1" applyFill="1" applyBorder="1" applyAlignment="1">
      <alignment horizontal="left" vertical="top" wrapText="1" indent="1"/>
    </xf>
    <xf numFmtId="165" fontId="1" fillId="2" borderId="31" xfId="0" applyNumberFormat="1" applyFont="1" applyFill="1" applyBorder="1"/>
    <xf numFmtId="165" fontId="1" fillId="2" borderId="0" xfId="0" applyNumberFormat="1" applyFont="1" applyFill="1"/>
    <xf numFmtId="0" fontId="8" fillId="2" borderId="0" xfId="0" applyFont="1" applyFill="1" applyAlignment="1">
      <alignment horizontal="left" vertical="top" indent="1"/>
    </xf>
    <xf numFmtId="0" fontId="1" fillId="3" borderId="4" xfId="0" applyFont="1" applyFill="1" applyBorder="1" applyAlignment="1">
      <alignment horizontal="left"/>
    </xf>
    <xf numFmtId="0" fontId="0" fillId="3" borderId="1" xfId="0" applyFill="1" applyBorder="1"/>
    <xf numFmtId="164" fontId="0" fillId="3" borderId="1" xfId="0" applyNumberForma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4" borderId="0" xfId="0" applyFont="1" applyFill="1"/>
    <xf numFmtId="0" fontId="0" fillId="4" borderId="0" xfId="0" applyFill="1"/>
    <xf numFmtId="0" fontId="12" fillId="2" borderId="0" xfId="0" applyFont="1" applyFill="1"/>
    <xf numFmtId="0" fontId="12" fillId="0" borderId="0" xfId="0" applyFont="1"/>
    <xf numFmtId="0" fontId="0" fillId="5" borderId="0" xfId="0" applyFill="1"/>
    <xf numFmtId="0" fontId="12" fillId="4" borderId="0" xfId="0" applyFont="1" applyFill="1"/>
    <xf numFmtId="0" fontId="11" fillId="2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/>
    <xf numFmtId="164" fontId="1" fillId="3" borderId="14" xfId="0" applyNumberFormat="1" applyFont="1" applyFill="1" applyBorder="1"/>
    <xf numFmtId="164" fontId="1" fillId="3" borderId="28" xfId="0" applyNumberFormat="1" applyFont="1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 indent="1"/>
    </xf>
    <xf numFmtId="0" fontId="1" fillId="3" borderId="4" xfId="0" applyFont="1" applyFill="1" applyBorder="1" applyAlignment="1">
      <alignment horizontal="left" indent="1"/>
    </xf>
    <xf numFmtId="0" fontId="1" fillId="3" borderId="5" xfId="0" applyFont="1" applyFill="1" applyBorder="1" applyAlignment="1">
      <alignment horizontal="left" indent="1"/>
    </xf>
    <xf numFmtId="0" fontId="4" fillId="2" borderId="0" xfId="0" applyFont="1" applyFill="1" applyAlignment="1">
      <alignment horizontal="right" vertical="center" indent="1"/>
    </xf>
    <xf numFmtId="0" fontId="4" fillId="6" borderId="0" xfId="0" applyFont="1" applyFill="1"/>
    <xf numFmtId="0" fontId="7" fillId="6" borderId="0" xfId="0" applyFont="1" applyFill="1"/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7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/>
    </xf>
    <xf numFmtId="0" fontId="4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top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 applyProtection="1">
      <alignment horizontal="left"/>
      <protection locked="0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/>
    </xf>
    <xf numFmtId="0" fontId="4" fillId="6" borderId="0" xfId="0" applyFont="1" applyFill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" fillId="4" borderId="20" xfId="0" applyFont="1" applyFill="1" applyBorder="1" applyAlignment="1">
      <alignment horizontal="left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4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164" fontId="0" fillId="3" borderId="3" xfId="0" applyNumberFormat="1" applyFill="1" applyBorder="1" applyAlignment="1">
      <alignment horizontal="right"/>
    </xf>
    <xf numFmtId="164" fontId="0" fillId="3" borderId="4" xfId="0" applyNumberFormat="1" applyFill="1" applyBorder="1" applyAlignment="1">
      <alignment horizontal="right"/>
    </xf>
    <xf numFmtId="164" fontId="0" fillId="3" borderId="12" xfId="0" applyNumberFormat="1" applyFill="1" applyBorder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1" fillId="3" borderId="29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 indent="1"/>
    </xf>
    <xf numFmtId="0" fontId="1" fillId="3" borderId="28" xfId="0" applyFont="1" applyFill="1" applyBorder="1" applyAlignment="1">
      <alignment horizontal="left" inden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top" indent="1"/>
    </xf>
    <xf numFmtId="0" fontId="8" fillId="2" borderId="21" xfId="0" applyFont="1" applyFill="1" applyBorder="1" applyAlignment="1">
      <alignment horizontal="left" vertical="top" indent="1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 indent="1"/>
    </xf>
    <xf numFmtId="0" fontId="3" fillId="2" borderId="17" xfId="0" applyFont="1" applyFill="1" applyBorder="1" applyAlignment="1">
      <alignment horizontal="left" vertical="top" wrapText="1" indent="1"/>
    </xf>
    <xf numFmtId="0" fontId="3" fillId="2" borderId="0" xfId="0" applyFont="1" applyFill="1" applyAlignment="1">
      <alignment horizontal="left" vertical="top" wrapText="1" indent="1"/>
    </xf>
    <xf numFmtId="0" fontId="3" fillId="2" borderId="18" xfId="0" applyFont="1" applyFill="1" applyBorder="1" applyAlignment="1">
      <alignment horizontal="left" vertical="top" wrapText="1" indent="1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4" fillId="7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top" wrapText="1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164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3" borderId="35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14" fillId="7" borderId="0" xfId="0" applyFont="1" applyFill="1" applyAlignment="1">
      <alignment horizontal="left" vertical="top" wrapText="1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2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indent="1"/>
    </xf>
    <xf numFmtId="0" fontId="1" fillId="3" borderId="14" xfId="0" applyFont="1" applyFill="1" applyBorder="1" applyAlignment="1">
      <alignment horizontal="left" inden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6"/>
  <sheetViews>
    <sheetView tabSelected="1" topLeftCell="A112" zoomScale="130" zoomScaleNormal="130" workbookViewId="0">
      <selection activeCell="O125" sqref="O125"/>
    </sheetView>
  </sheetViews>
  <sheetFormatPr defaultRowHeight="14.4" x14ac:dyDescent="0.3"/>
  <cols>
    <col min="1" max="1" width="0.44140625" customWidth="1"/>
    <col min="2" max="2" width="3.109375" customWidth="1"/>
    <col min="3" max="3" width="8.5546875" customWidth="1"/>
    <col min="4" max="4" width="4.88671875" customWidth="1"/>
    <col min="5" max="5" width="13.44140625" customWidth="1"/>
    <col min="6" max="8" width="15.44140625" customWidth="1"/>
    <col min="9" max="10" width="3.6640625" customWidth="1"/>
    <col min="11" max="11" width="6.44140625" customWidth="1"/>
    <col min="12" max="12" width="4.21875" customWidth="1"/>
    <col min="13" max="13" width="0.44140625" customWidth="1"/>
    <col min="14" max="14" width="23" style="2" bestFit="1" customWidth="1"/>
    <col min="15" max="16" width="10" style="5" customWidth="1"/>
    <col min="17" max="17" width="6.6640625" customWidth="1"/>
  </cols>
  <sheetData>
    <row r="1" spans="1:16" ht="21" x14ac:dyDescent="0.4">
      <c r="A1" s="75" t="str">
        <f>"Žádost o dotace z rozpočtu města Domažlice na rok "&amp;E5</f>
        <v>Žádost o dotace z rozpočtu města Domažlice na rok 2025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3" t="s">
        <v>26</v>
      </c>
      <c r="O1" s="5" t="s">
        <v>25</v>
      </c>
    </row>
    <row r="2" spans="1:16" ht="11.25" customHeight="1" x14ac:dyDescent="0.3">
      <c r="A2" s="8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"/>
      <c r="N2"/>
    </row>
    <row r="3" spans="1:16" ht="14.4" customHeight="1" x14ac:dyDescent="0.3">
      <c r="A3" s="8"/>
      <c r="B3" s="82" t="s">
        <v>85</v>
      </c>
      <c r="C3" s="82"/>
      <c r="D3" s="82"/>
      <c r="E3" s="83" t="s">
        <v>118</v>
      </c>
      <c r="F3" s="83"/>
      <c r="G3" s="83"/>
      <c r="H3" s="83"/>
      <c r="I3" s="83"/>
      <c r="J3" s="83"/>
      <c r="K3" s="83"/>
      <c r="L3" s="83"/>
      <c r="M3" s="10"/>
      <c r="N3" s="1"/>
    </row>
    <row r="4" spans="1:16" ht="0.6" customHeight="1" x14ac:dyDescent="0.3">
      <c r="A4" s="8"/>
      <c r="B4" s="82"/>
      <c r="C4" s="82"/>
      <c r="D4" s="82"/>
      <c r="E4" s="83"/>
      <c r="F4" s="83"/>
      <c r="G4" s="83"/>
      <c r="H4" s="83"/>
      <c r="I4" s="83"/>
      <c r="J4" s="83"/>
      <c r="K4" s="83"/>
      <c r="L4" s="83"/>
      <c r="M4" s="10"/>
      <c r="N4" s="1"/>
    </row>
    <row r="5" spans="1:16" ht="15" customHeight="1" x14ac:dyDescent="0.3">
      <c r="A5" s="8"/>
      <c r="B5" s="82" t="s">
        <v>34</v>
      </c>
      <c r="C5" s="82"/>
      <c r="D5" s="82"/>
      <c r="E5" s="6">
        <v>2025</v>
      </c>
      <c r="F5" s="6"/>
      <c r="G5" s="85"/>
      <c r="H5" s="85"/>
      <c r="I5" s="85"/>
      <c r="J5" s="85"/>
      <c r="K5" s="85"/>
      <c r="L5" s="85"/>
      <c r="M5" s="10"/>
      <c r="N5" s="1"/>
    </row>
    <row r="6" spans="1:16" ht="11.25" customHeight="1" x14ac:dyDescent="0.3">
      <c r="A6" s="8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"/>
    </row>
    <row r="7" spans="1:16" x14ac:dyDescent="0.3">
      <c r="A7" s="34"/>
      <c r="B7" s="88" t="s">
        <v>79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34"/>
      <c r="O7" s="5" t="s">
        <v>96</v>
      </c>
    </row>
    <row r="8" spans="1:16" x14ac:dyDescent="0.3">
      <c r="A8" s="8"/>
      <c r="B8" s="8" t="s">
        <v>3</v>
      </c>
      <c r="C8" s="8"/>
      <c r="D8" s="70"/>
      <c r="E8" s="8" t="s">
        <v>1</v>
      </c>
      <c r="F8" s="8"/>
      <c r="G8" s="8"/>
      <c r="H8" s="8"/>
      <c r="I8" s="8"/>
      <c r="J8" s="8"/>
      <c r="K8" s="8"/>
      <c r="L8" s="8"/>
      <c r="M8" s="8"/>
      <c r="N8" s="89" t="s">
        <v>81</v>
      </c>
      <c r="O8" s="5" t="str">
        <f>IF(COUNTIF(D8:D10,"x")&gt;1,"vyberte pouze jednu možnost",IF(COUNTIF(D8:D10,"x")&lt;1,"vyberte jednu možnost",""))</f>
        <v>vyberte jednu možnost</v>
      </c>
    </row>
    <row r="9" spans="1:16" x14ac:dyDescent="0.3">
      <c r="A9" s="8"/>
      <c r="B9" s="8"/>
      <c r="C9" s="8"/>
      <c r="D9" s="70"/>
      <c r="E9" s="8" t="s">
        <v>2</v>
      </c>
      <c r="F9" s="8"/>
      <c r="G9" s="8"/>
      <c r="H9" s="8"/>
      <c r="I9" s="8"/>
      <c r="J9" s="8"/>
      <c r="K9" s="8"/>
      <c r="L9" s="8"/>
      <c r="M9" s="8"/>
      <c r="N9" s="89"/>
    </row>
    <row r="10" spans="1:16" x14ac:dyDescent="0.3">
      <c r="A10" s="8"/>
      <c r="B10" s="8"/>
      <c r="C10" s="8"/>
      <c r="D10" s="70"/>
      <c r="E10" s="8" t="s">
        <v>4</v>
      </c>
      <c r="F10" s="8"/>
      <c r="G10" s="8"/>
      <c r="H10" s="8"/>
      <c r="I10" s="8"/>
      <c r="J10" s="8"/>
      <c r="K10" s="8"/>
      <c r="L10" s="8"/>
      <c r="M10" s="8"/>
      <c r="N10" s="89"/>
    </row>
    <row r="11" spans="1:16" ht="11.25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6" x14ac:dyDescent="0.3">
      <c r="A12" s="8"/>
      <c r="B12" s="8" t="s">
        <v>84</v>
      </c>
      <c r="C12" s="8"/>
      <c r="D12" s="8"/>
      <c r="E12" s="8"/>
      <c r="F12" s="84"/>
      <c r="G12" s="84"/>
      <c r="H12" s="84"/>
      <c r="I12" s="84"/>
      <c r="J12" s="84"/>
      <c r="K12" s="84"/>
      <c r="L12" s="84"/>
      <c r="M12" s="8"/>
      <c r="N12" s="53" t="s">
        <v>97</v>
      </c>
      <c r="O12" s="5" t="str">
        <f>IF(F12="","Povinné pole, nutné vyplnit.","ok")</f>
        <v>Povinné pole, nutné vyplnit.</v>
      </c>
    </row>
    <row r="13" spans="1:16" x14ac:dyDescent="0.3">
      <c r="A13" s="8"/>
      <c r="B13" s="8" t="s">
        <v>0</v>
      </c>
      <c r="C13" s="8"/>
      <c r="D13" s="8"/>
      <c r="E13" s="8"/>
      <c r="F13" s="84"/>
      <c r="G13" s="84"/>
      <c r="H13" s="8" t="s">
        <v>119</v>
      </c>
      <c r="I13" s="69" t="s">
        <v>120</v>
      </c>
      <c r="J13" s="74"/>
      <c r="K13" s="69" t="s">
        <v>121</v>
      </c>
      <c r="L13" s="74"/>
      <c r="M13" s="8"/>
      <c r="N13" s="53" t="s">
        <v>97</v>
      </c>
      <c r="O13" s="5" t="str">
        <f>IF(F13="","Povinné pole, nutné vyplnit IČ/RČ.","ok")</f>
        <v>Povinné pole, nutné vyplnit IČ/RČ.</v>
      </c>
      <c r="P13" s="5" t="str">
        <f>IF(AND(J13="",L13=""),"Povinné pole, nutné jednu z možností","ok")</f>
        <v>Povinné pole, nutné jednu z možností</v>
      </c>
    </row>
    <row r="14" spans="1:16" ht="11.2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6" x14ac:dyDescent="0.3">
      <c r="A15" s="8"/>
      <c r="B15" s="8" t="s">
        <v>64</v>
      </c>
      <c r="C15" s="8"/>
      <c r="D15" s="8"/>
      <c r="E15" s="8"/>
      <c r="F15" s="84"/>
      <c r="G15" s="84"/>
      <c r="H15" s="84"/>
      <c r="I15" s="84"/>
      <c r="J15" s="84"/>
      <c r="K15" s="84"/>
      <c r="L15" s="84"/>
      <c r="M15" s="8"/>
      <c r="N15" s="53" t="s">
        <v>97</v>
      </c>
      <c r="O15" s="5" t="str">
        <f>IF(F15="","Povinné pole, nutné vyplnit.","ok")</f>
        <v>Povinné pole, nutné vyplnit.</v>
      </c>
    </row>
    <row r="16" spans="1:16" ht="11.25" customHeight="1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</row>
    <row r="17" spans="1:17" x14ac:dyDescent="0.3">
      <c r="A17" s="8"/>
      <c r="B17" s="7" t="s">
        <v>106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7" x14ac:dyDescent="0.3">
      <c r="A18" s="8"/>
      <c r="B18" s="8" t="s">
        <v>65</v>
      </c>
      <c r="C18" s="8"/>
      <c r="D18" s="8"/>
      <c r="E18" s="84"/>
      <c r="F18" s="84"/>
      <c r="G18" s="8" t="s">
        <v>68</v>
      </c>
      <c r="H18" s="92"/>
      <c r="I18" s="92"/>
      <c r="J18" s="92"/>
      <c r="K18" s="92"/>
      <c r="L18" s="92"/>
      <c r="M18" s="8"/>
      <c r="N18" s="53" t="s">
        <v>97</v>
      </c>
      <c r="O18" s="5" t="str">
        <f>IF(E18="","Povinné pole, nutné vyplnit.","ok")</f>
        <v>Povinné pole, nutné vyplnit.</v>
      </c>
      <c r="Q18" s="5" t="str">
        <f>IF(H18="","Povinné pole, nutné vyplnit.","ok")</f>
        <v>Povinné pole, nutné vyplnit.</v>
      </c>
    </row>
    <row r="19" spans="1:17" x14ac:dyDescent="0.3">
      <c r="A19" s="8"/>
      <c r="B19" s="8" t="s">
        <v>66</v>
      </c>
      <c r="C19" s="8"/>
      <c r="D19" s="8"/>
      <c r="E19" s="84"/>
      <c r="F19" s="84"/>
      <c r="G19" s="8" t="s">
        <v>67</v>
      </c>
      <c r="H19" s="92"/>
      <c r="I19" s="92"/>
      <c r="J19" s="92"/>
      <c r="K19" s="92"/>
      <c r="L19" s="92"/>
      <c r="M19" s="8"/>
      <c r="N19" s="53" t="s">
        <v>97</v>
      </c>
      <c r="O19" s="5" t="str">
        <f>IF(E19="","Povinné pole, nutné vyplnit.","ok")</f>
        <v>Povinné pole, nutné vyplnit.</v>
      </c>
      <c r="Q19" s="5" t="str">
        <f>IF(H19="","Povinné pole, nutné vyplnit.","ok")</f>
        <v>Povinné pole, nutné vyplnit.</v>
      </c>
    </row>
    <row r="20" spans="1:17" s="37" customFormat="1" ht="8.25" customHeight="1" x14ac:dyDescent="0.2">
      <c r="A20" s="36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O20" s="5"/>
      <c r="P20" s="5"/>
    </row>
    <row r="21" spans="1:17" s="37" customFormat="1" ht="2.25" customHeight="1" x14ac:dyDescent="0.2">
      <c r="A21" s="39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O21" s="5"/>
      <c r="P21" s="5"/>
    </row>
    <row r="22" spans="1:17" x14ac:dyDescent="0.3">
      <c r="A22" s="38"/>
      <c r="B22" s="87" t="s">
        <v>43</v>
      </c>
      <c r="C22" s="87"/>
      <c r="D22" s="87"/>
      <c r="E22" s="106"/>
      <c r="F22" s="106"/>
      <c r="G22" s="106"/>
      <c r="H22" s="106"/>
      <c r="I22" s="106"/>
      <c r="J22" s="106"/>
      <c r="K22" s="106"/>
      <c r="L22" s="106"/>
      <c r="M22" s="38"/>
      <c r="O22" s="5" t="str">
        <f>IF(E22="","Povinné pole, nutné vyplnit.","ok")</f>
        <v>Povinné pole, nutné vyplnit.</v>
      </c>
    </row>
    <row r="23" spans="1:17" x14ac:dyDescent="0.3">
      <c r="A23" s="38"/>
      <c r="B23" s="87"/>
      <c r="C23" s="87"/>
      <c r="D23" s="87"/>
      <c r="E23" s="106"/>
      <c r="F23" s="106"/>
      <c r="G23" s="106"/>
      <c r="H23" s="106"/>
      <c r="I23" s="106"/>
      <c r="J23" s="106"/>
      <c r="K23" s="106"/>
      <c r="L23" s="106"/>
      <c r="M23" s="38"/>
      <c r="O23" s="5" t="str">
        <f>IF(LEN(E22)&lt;5,"Text je menší než 5 znaků, zřejmě není vyplněno správně","ok")</f>
        <v>Text je menší než 5 znaků, zřejmě není vyplněno správně</v>
      </c>
    </row>
    <row r="24" spans="1:17" s="37" customFormat="1" ht="2.25" customHeight="1" x14ac:dyDescent="0.2">
      <c r="A24" s="39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O24" s="5"/>
      <c r="P24" s="5"/>
    </row>
    <row r="25" spans="1:17" s="37" customFormat="1" ht="10.199999999999999" x14ac:dyDescent="0.2">
      <c r="A25" s="3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O25" s="5" t="s">
        <v>96</v>
      </c>
      <c r="P25" s="5"/>
    </row>
    <row r="26" spans="1:17" ht="13.8" customHeight="1" x14ac:dyDescent="0.3">
      <c r="A26" s="8"/>
      <c r="B26" s="8" t="s">
        <v>69</v>
      </c>
      <c r="C26" s="8"/>
      <c r="D26" s="86"/>
      <c r="E26" s="82" t="s">
        <v>71</v>
      </c>
      <c r="F26" s="82"/>
      <c r="G26" s="82"/>
      <c r="H26" s="82"/>
      <c r="I26" s="82"/>
      <c r="J26" s="82"/>
      <c r="K26" s="82"/>
      <c r="L26" s="82"/>
      <c r="M26" s="8"/>
      <c r="N26" s="89" t="s">
        <v>98</v>
      </c>
      <c r="O26" s="5" t="str">
        <f>IF(COUNTIF(D26:D31,"x")&gt;1,"vyberte pouze jednu možnost",IF(COUNTIF(D26:D31,"x")&lt;1,"vyberte jednu možnost",""))</f>
        <v>vyberte jednu možnost</v>
      </c>
    </row>
    <row r="27" spans="1:17" ht="13.8" customHeight="1" x14ac:dyDescent="0.3">
      <c r="A27" s="8"/>
      <c r="B27" s="8"/>
      <c r="C27" s="8"/>
      <c r="D27" s="86"/>
      <c r="E27" s="82"/>
      <c r="F27" s="82"/>
      <c r="G27" s="82"/>
      <c r="H27" s="82"/>
      <c r="I27" s="82"/>
      <c r="J27" s="82"/>
      <c r="K27" s="82"/>
      <c r="L27" s="82"/>
      <c r="M27" s="8"/>
      <c r="N27" s="89"/>
    </row>
    <row r="28" spans="1:17" x14ac:dyDescent="0.3">
      <c r="A28" s="8"/>
      <c r="B28" s="8"/>
      <c r="C28" s="8"/>
      <c r="D28" s="70"/>
      <c r="E28" s="8" t="s">
        <v>72</v>
      </c>
      <c r="F28" s="8"/>
      <c r="G28" s="8"/>
      <c r="H28" s="8"/>
      <c r="I28" s="8"/>
      <c r="J28" s="8"/>
      <c r="K28" s="8"/>
      <c r="L28" s="8"/>
      <c r="M28" s="8"/>
      <c r="N28" s="89"/>
    </row>
    <row r="29" spans="1:17" ht="13.8" customHeight="1" x14ac:dyDescent="0.3">
      <c r="A29" s="8"/>
      <c r="B29" s="8"/>
      <c r="C29" s="8"/>
      <c r="D29" s="86"/>
      <c r="E29" s="82" t="s">
        <v>73</v>
      </c>
      <c r="F29" s="82"/>
      <c r="G29" s="82"/>
      <c r="H29" s="82"/>
      <c r="I29" s="82"/>
      <c r="J29" s="82"/>
      <c r="K29" s="82"/>
      <c r="L29" s="82"/>
      <c r="M29" s="8"/>
      <c r="N29" s="89"/>
    </row>
    <row r="30" spans="1:17" ht="13.8" customHeight="1" x14ac:dyDescent="0.3">
      <c r="A30" s="8"/>
      <c r="B30" s="8"/>
      <c r="C30" s="8"/>
      <c r="D30" s="86"/>
      <c r="E30" s="82"/>
      <c r="F30" s="82"/>
      <c r="G30" s="82"/>
      <c r="H30" s="82"/>
      <c r="I30" s="82"/>
      <c r="J30" s="82"/>
      <c r="K30" s="82"/>
      <c r="L30" s="82"/>
      <c r="M30" s="8"/>
      <c r="N30" s="89"/>
    </row>
    <row r="31" spans="1:17" x14ac:dyDescent="0.3">
      <c r="A31" s="8"/>
      <c r="B31" s="8"/>
      <c r="C31" s="8"/>
      <c r="D31" s="70"/>
      <c r="E31" s="8" t="s">
        <v>70</v>
      </c>
      <c r="F31" s="8"/>
      <c r="G31" s="8"/>
      <c r="H31" s="8"/>
      <c r="I31" s="8"/>
      <c r="J31" s="8"/>
      <c r="K31" s="8"/>
      <c r="L31" s="8"/>
      <c r="M31" s="8"/>
      <c r="N31" s="89"/>
    </row>
    <row r="32" spans="1:17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5" x14ac:dyDescent="0.3">
      <c r="A33" s="35"/>
      <c r="B33" s="34" t="s">
        <v>74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O33" s="5" t="s">
        <v>96</v>
      </c>
    </row>
    <row r="34" spans="1:15" ht="14.4" customHeight="1" x14ac:dyDescent="0.3">
      <c r="A34" s="8"/>
      <c r="B34" s="163" t="s">
        <v>75</v>
      </c>
      <c r="C34" s="163"/>
      <c r="D34" s="163"/>
      <c r="E34" s="163"/>
      <c r="F34" s="163"/>
      <c r="G34" s="8"/>
      <c r="H34" s="8"/>
      <c r="I34" s="8"/>
      <c r="J34" s="8"/>
      <c r="K34" s="52" t="s">
        <v>105</v>
      </c>
      <c r="L34" s="71"/>
      <c r="M34" s="8"/>
      <c r="N34" s="89" t="s">
        <v>99</v>
      </c>
    </row>
    <row r="35" spans="1:15" x14ac:dyDescent="0.3">
      <c r="A35" s="8"/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8"/>
      <c r="N35" s="89"/>
      <c r="O35" s="5" t="str">
        <f>IF(B35="","Povinné pole, nutné vyplnit.","ok")</f>
        <v>Povinné pole, nutné vyplnit.</v>
      </c>
    </row>
    <row r="36" spans="1:15" x14ac:dyDescent="0.3">
      <c r="A36" s="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8"/>
      <c r="N36" s="89"/>
      <c r="O36" s="5" t="str">
        <f>IF((LEN(B35)&lt;10),"Text je menší než 10 znaků, zřejmě není vyplněno správně","ok")</f>
        <v>Text je menší než 10 znaků, zřejmě není vyplněno správně</v>
      </c>
    </row>
    <row r="37" spans="1:15" x14ac:dyDescent="0.3">
      <c r="A37" s="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8"/>
      <c r="N37" s="89"/>
    </row>
    <row r="38" spans="1:15" x14ac:dyDescent="0.3">
      <c r="A38" s="8"/>
      <c r="B38" s="163" t="s">
        <v>76</v>
      </c>
      <c r="C38" s="163"/>
      <c r="D38" s="163"/>
      <c r="E38" s="163"/>
      <c r="F38" s="163"/>
      <c r="G38" s="8"/>
      <c r="H38" s="8"/>
      <c r="I38" s="8"/>
      <c r="J38" s="8"/>
      <c r="K38" s="52" t="s">
        <v>105</v>
      </c>
      <c r="L38" s="71"/>
      <c r="M38" s="8"/>
      <c r="N38" s="89"/>
    </row>
    <row r="39" spans="1:15" x14ac:dyDescent="0.3">
      <c r="A39" s="8"/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8"/>
      <c r="N39" s="89"/>
      <c r="O39" s="5" t="str">
        <f>IF(B39="","Povinné pole, nutné vyplnit.","ok")</f>
        <v>Povinné pole, nutné vyplnit.</v>
      </c>
    </row>
    <row r="40" spans="1:15" x14ac:dyDescent="0.3">
      <c r="A40" s="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8"/>
      <c r="N40" s="89"/>
      <c r="O40" s="5" t="str">
        <f>IF((LEN(B39)&lt;10),"Text je menší než 10 znaků, zřejmě není vyplněno správně","ok")</f>
        <v>Text je menší než 10 znaků, zřejmě není vyplněno správně</v>
      </c>
    </row>
    <row r="41" spans="1:15" x14ac:dyDescent="0.3">
      <c r="A41" s="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8"/>
      <c r="N41" s="89"/>
    </row>
    <row r="42" spans="1:15" x14ac:dyDescent="0.3">
      <c r="A42" s="8"/>
      <c r="B42" s="163" t="s">
        <v>77</v>
      </c>
      <c r="C42" s="163"/>
      <c r="D42" s="163"/>
      <c r="E42" s="163"/>
      <c r="F42" s="163"/>
      <c r="G42" s="8"/>
      <c r="H42" s="8"/>
      <c r="I42" s="8"/>
      <c r="J42" s="8"/>
      <c r="K42" s="52" t="s">
        <v>105</v>
      </c>
      <c r="L42" s="71"/>
      <c r="M42" s="8"/>
      <c r="N42" s="89"/>
    </row>
    <row r="43" spans="1:15" x14ac:dyDescent="0.3">
      <c r="A43" s="8"/>
      <c r="B43" s="77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8"/>
      <c r="N43" s="89"/>
      <c r="O43" s="5" t="str">
        <f>IF(B43="","Povinné pole, nutné vyplnit.","ok")</f>
        <v>Povinné pole, nutné vyplnit.</v>
      </c>
    </row>
    <row r="44" spans="1:15" x14ac:dyDescent="0.3">
      <c r="A44" s="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8"/>
      <c r="N44" s="89"/>
      <c r="O44" s="5" t="str">
        <f>IF((LEN(B43)&lt;10),"Text je menší než 10 znaků, zřejmě není vyplněno správně","ok")</f>
        <v>Text je menší než 10 znaků, zřejmě není vyplněno správně</v>
      </c>
    </row>
    <row r="45" spans="1:15" x14ac:dyDescent="0.3">
      <c r="A45" s="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8"/>
      <c r="N45" s="89"/>
    </row>
    <row r="46" spans="1:15" x14ac:dyDescent="0.3">
      <c r="A46" s="8"/>
      <c r="B46" s="163" t="s">
        <v>78</v>
      </c>
      <c r="C46" s="163"/>
      <c r="D46" s="163"/>
      <c r="E46" s="163"/>
      <c r="F46" s="163"/>
      <c r="G46" s="8"/>
      <c r="H46" s="8"/>
      <c r="I46" s="8"/>
      <c r="J46" s="8"/>
      <c r="K46" s="52" t="s">
        <v>105</v>
      </c>
      <c r="L46" s="71"/>
      <c r="M46" s="8"/>
      <c r="N46" s="89"/>
    </row>
    <row r="47" spans="1:15" x14ac:dyDescent="0.3">
      <c r="A47" s="8"/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8"/>
      <c r="N47" s="89"/>
      <c r="O47" s="5" t="str">
        <f>IF(B47="","Povinné pole, nutné vyplnit.","ok")</f>
        <v>Povinné pole, nutné vyplnit.</v>
      </c>
    </row>
    <row r="48" spans="1:15" x14ac:dyDescent="0.3">
      <c r="A48" s="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8"/>
      <c r="N48" s="89"/>
      <c r="O48" s="5" t="str">
        <f>IF((LEN(B47)&lt;10),"Text je menší než 10 znaků, zřejmě není vyplněno správně","ok")</f>
        <v>Text je menší než 10 znaků, zřejmě není vyplněno správně</v>
      </c>
    </row>
    <row r="49" spans="1:16" x14ac:dyDescent="0.3">
      <c r="A49" s="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8"/>
      <c r="N49" s="89"/>
    </row>
    <row r="50" spans="1:16" x14ac:dyDescent="0.3">
      <c r="A50" s="8"/>
      <c r="B50" s="163" t="s">
        <v>80</v>
      </c>
      <c r="C50" s="163"/>
      <c r="D50" s="163"/>
      <c r="E50" s="163"/>
      <c r="F50" s="163"/>
      <c r="G50" s="8"/>
      <c r="H50" s="8"/>
      <c r="I50" s="8"/>
      <c r="J50" s="8"/>
      <c r="K50" s="52" t="s">
        <v>105</v>
      </c>
      <c r="L50" s="71"/>
      <c r="M50" s="8"/>
      <c r="N50" s="89"/>
    </row>
    <row r="51" spans="1:16" x14ac:dyDescent="0.3">
      <c r="A51" s="8"/>
      <c r="B51" s="7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8"/>
      <c r="N51" s="89"/>
      <c r="O51" s="5" t="str">
        <f>IF(B51="","Povinné pole, nutné vyplnit.","ok")</f>
        <v>Povinné pole, nutné vyplnit.</v>
      </c>
    </row>
    <row r="52" spans="1:16" x14ac:dyDescent="0.3">
      <c r="A52" s="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8"/>
      <c r="N52" s="89"/>
      <c r="O52" s="5" t="str">
        <f>IF((LEN(B51)&lt;10),"Text je menší než 10 znaků, zřejmě není vyplněno správně","ok")</f>
        <v>Text je menší než 10 znaků, zřejmě není vyplněno správně</v>
      </c>
    </row>
    <row r="53" spans="1:16" x14ac:dyDescent="0.3">
      <c r="A53" s="8"/>
      <c r="B53" s="162" t="s">
        <v>82</v>
      </c>
      <c r="C53" s="162"/>
      <c r="D53" s="162"/>
      <c r="E53" s="162"/>
      <c r="F53" s="162"/>
      <c r="G53" s="8"/>
      <c r="H53" s="8"/>
      <c r="I53" s="8"/>
      <c r="J53" s="8"/>
      <c r="K53" s="52" t="s">
        <v>105</v>
      </c>
      <c r="L53" s="71"/>
      <c r="M53" s="8"/>
    </row>
    <row r="54" spans="1:16" ht="27.6" customHeight="1" x14ac:dyDescent="0.3">
      <c r="A54" s="8"/>
      <c r="B54" s="159"/>
      <c r="C54" s="160"/>
      <c r="D54" s="160"/>
      <c r="E54" s="161"/>
      <c r="F54" s="40" t="s">
        <v>89</v>
      </c>
      <c r="G54" s="61" t="s">
        <v>107</v>
      </c>
      <c r="H54" s="61" t="s">
        <v>108</v>
      </c>
      <c r="I54" s="189" t="s">
        <v>110</v>
      </c>
      <c r="J54" s="189"/>
      <c r="K54" s="189" t="s">
        <v>109</v>
      </c>
      <c r="L54" s="189"/>
      <c r="M54" s="8"/>
    </row>
    <row r="55" spans="1:16" x14ac:dyDescent="0.3">
      <c r="A55" s="8"/>
      <c r="B55" s="107" t="s">
        <v>87</v>
      </c>
      <c r="C55" s="108"/>
      <c r="D55" s="108"/>
      <c r="E55" s="109"/>
      <c r="F55" s="72"/>
      <c r="G55" s="72"/>
      <c r="H55" s="72"/>
      <c r="I55" s="190">
        <f>F55+G55</f>
        <v>0</v>
      </c>
      <c r="J55" s="190"/>
      <c r="K55" s="190">
        <f>H55+I55</f>
        <v>0</v>
      </c>
      <c r="L55" s="190"/>
      <c r="M55" s="8"/>
      <c r="N55" s="89" t="s">
        <v>111</v>
      </c>
      <c r="O55" s="5" t="str">
        <f>IF(SUM(F74:H75)&lt;1,"Povinné pole, nutné vyplnit.","ok")</f>
        <v>Povinné pole, nutné vyplnit.</v>
      </c>
    </row>
    <row r="56" spans="1:16" x14ac:dyDescent="0.3">
      <c r="A56" s="8"/>
      <c r="B56" s="107" t="s">
        <v>88</v>
      </c>
      <c r="C56" s="108"/>
      <c r="D56" s="108"/>
      <c r="E56" s="109"/>
      <c r="F56" s="72"/>
      <c r="G56" s="72"/>
      <c r="H56" s="72"/>
      <c r="I56" s="190">
        <f>F56+G56</f>
        <v>0</v>
      </c>
      <c r="J56" s="190"/>
      <c r="K56" s="190">
        <f>H56+I56</f>
        <v>0</v>
      </c>
      <c r="L56" s="190"/>
      <c r="M56" s="8"/>
      <c r="N56" s="89"/>
    </row>
    <row r="57" spans="1:16" s="66" customFormat="1" ht="12" x14ac:dyDescent="0.25">
      <c r="A57" s="62"/>
      <c r="B57" s="63"/>
      <c r="C57" s="63"/>
      <c r="D57" s="63"/>
      <c r="E57" s="63"/>
      <c r="F57" s="64"/>
      <c r="G57" s="64"/>
      <c r="H57" s="62"/>
      <c r="I57" s="62"/>
      <c r="J57" s="62"/>
      <c r="K57" s="62"/>
      <c r="L57" s="62"/>
      <c r="M57" s="62"/>
      <c r="N57" s="56"/>
      <c r="O57" s="65"/>
      <c r="P57" s="65"/>
    </row>
    <row r="58" spans="1:16" s="66" customFormat="1" ht="12" x14ac:dyDescent="0.25">
      <c r="A58" s="62"/>
      <c r="B58" s="63"/>
      <c r="C58" s="63"/>
      <c r="D58" s="63"/>
      <c r="E58" s="63"/>
      <c r="F58" s="64"/>
      <c r="G58" s="64"/>
      <c r="H58" s="62"/>
      <c r="I58" s="62"/>
      <c r="J58" s="62"/>
      <c r="K58" s="62"/>
      <c r="L58" s="62"/>
      <c r="M58" s="62"/>
      <c r="N58" s="56"/>
      <c r="O58" s="65"/>
      <c r="P58" s="65"/>
    </row>
    <row r="59" spans="1:16" s="56" customFormat="1" ht="12" customHeight="1" x14ac:dyDescent="0.3">
      <c r="A59" s="59"/>
      <c r="B59" s="59" t="str">
        <f>$A$1</f>
        <v>Žádost o dotace z rozpočtu města Domažlice na rok 2025</v>
      </c>
      <c r="C59" s="59"/>
      <c r="D59" s="59"/>
      <c r="E59" s="59"/>
      <c r="F59" s="59"/>
      <c r="G59" s="59"/>
      <c r="H59" s="59"/>
      <c r="I59" s="59"/>
      <c r="J59" s="59"/>
      <c r="K59" s="59"/>
      <c r="L59" s="21" t="str">
        <f>CONCATENATE("Žadatel: ",$F$12)</f>
        <v xml:space="preserve">Žadatel: </v>
      </c>
      <c r="M59" s="55"/>
      <c r="O59" s="57"/>
      <c r="P59" s="57"/>
    </row>
    <row r="60" spans="1:16" ht="15" customHeight="1" thickBot="1" x14ac:dyDescent="0.35">
      <c r="A60" s="8"/>
      <c r="B60" s="93" t="s">
        <v>86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8"/>
      <c r="O60" s="5" t="s">
        <v>112</v>
      </c>
    </row>
    <row r="61" spans="1:16" ht="14.4" customHeight="1" x14ac:dyDescent="0.3">
      <c r="A61" s="8"/>
      <c r="B61" s="176" t="s">
        <v>39</v>
      </c>
      <c r="C61" s="177"/>
      <c r="D61" s="177"/>
      <c r="E61" s="177"/>
      <c r="F61" s="178"/>
      <c r="G61" s="104" t="s">
        <v>90</v>
      </c>
      <c r="H61" s="104" t="s">
        <v>7</v>
      </c>
      <c r="I61" s="179" t="s">
        <v>27</v>
      </c>
      <c r="J61" s="180"/>
      <c r="K61" s="180"/>
      <c r="L61" s="181"/>
      <c r="M61" s="8"/>
      <c r="N61" s="89" t="s">
        <v>95</v>
      </c>
      <c r="O61" s="5" t="s">
        <v>116</v>
      </c>
    </row>
    <row r="62" spans="1:16" ht="14.25" customHeight="1" x14ac:dyDescent="0.3">
      <c r="A62" s="8"/>
      <c r="B62" s="47" t="s">
        <v>5</v>
      </c>
      <c r="C62" s="30"/>
      <c r="D62" s="30"/>
      <c r="E62" s="30"/>
      <c r="F62" s="48"/>
      <c r="G62" s="105"/>
      <c r="H62" s="105"/>
      <c r="I62" s="67" t="s">
        <v>114</v>
      </c>
      <c r="J62" s="67" t="s">
        <v>115</v>
      </c>
      <c r="K62" s="12" t="s">
        <v>24</v>
      </c>
      <c r="L62" s="68" t="s">
        <v>25</v>
      </c>
      <c r="M62" s="8"/>
      <c r="N62" s="89"/>
      <c r="O62" s="5" t="s">
        <v>113</v>
      </c>
    </row>
    <row r="63" spans="1:16" x14ac:dyDescent="0.3">
      <c r="A63" s="8"/>
      <c r="B63" s="60">
        <v>1</v>
      </c>
      <c r="C63" s="159" t="s">
        <v>6</v>
      </c>
      <c r="D63" s="160"/>
      <c r="E63" s="160"/>
      <c r="F63" s="161"/>
      <c r="G63" s="73">
        <v>0</v>
      </c>
      <c r="H63" s="73">
        <v>0</v>
      </c>
      <c r="I63" s="14">
        <v>100</v>
      </c>
      <c r="J63" s="14">
        <v>100</v>
      </c>
      <c r="K63" s="15">
        <f t="shared" ref="K63:K72" si="0">MIN(FLOOR(I63/100*G63,1),FLOOR(J63/100*$H$73,1))</f>
        <v>0</v>
      </c>
      <c r="L63" s="16" t="str">
        <f t="shared" ref="L63:L72" si="1">IF(H63&gt;K63,"nelze","")</f>
        <v/>
      </c>
      <c r="M63" s="8"/>
      <c r="N63" s="89"/>
      <c r="P63" s="5" t="str">
        <f t="shared" ref="P63:P72" si="2">IF(H63="","není vyplněn náklad v řádku 1; počítáno s nulou","ok")</f>
        <v>ok</v>
      </c>
    </row>
    <row r="64" spans="1:16" x14ac:dyDescent="0.3">
      <c r="A64" s="8"/>
      <c r="B64" s="60">
        <v>2</v>
      </c>
      <c r="C64" s="159" t="s">
        <v>16</v>
      </c>
      <c r="D64" s="160"/>
      <c r="E64" s="160"/>
      <c r="F64" s="161"/>
      <c r="G64" s="73">
        <v>0</v>
      </c>
      <c r="H64" s="73">
        <v>0</v>
      </c>
      <c r="I64" s="14">
        <v>100</v>
      </c>
      <c r="J64" s="14">
        <v>100</v>
      </c>
      <c r="K64" s="15">
        <f t="shared" si="0"/>
        <v>0</v>
      </c>
      <c r="L64" s="16" t="str">
        <f t="shared" si="1"/>
        <v/>
      </c>
      <c r="M64" s="8"/>
      <c r="N64" s="89"/>
      <c r="P64" s="5" t="str">
        <f t="shared" si="2"/>
        <v>ok</v>
      </c>
    </row>
    <row r="65" spans="1:16" x14ac:dyDescent="0.3">
      <c r="A65" s="8"/>
      <c r="B65" s="60">
        <v>3</v>
      </c>
      <c r="C65" s="159" t="s">
        <v>8</v>
      </c>
      <c r="D65" s="160"/>
      <c r="E65" s="160"/>
      <c r="F65" s="161"/>
      <c r="G65" s="73">
        <v>0</v>
      </c>
      <c r="H65" s="73">
        <v>0</v>
      </c>
      <c r="I65" s="14">
        <v>100</v>
      </c>
      <c r="J65" s="14">
        <v>100</v>
      </c>
      <c r="K65" s="15">
        <f t="shared" si="0"/>
        <v>0</v>
      </c>
      <c r="L65" s="16" t="str">
        <f t="shared" si="1"/>
        <v/>
      </c>
      <c r="M65" s="8"/>
      <c r="N65" s="89"/>
      <c r="P65" s="5" t="str">
        <f t="shared" si="2"/>
        <v>ok</v>
      </c>
    </row>
    <row r="66" spans="1:16" x14ac:dyDescent="0.3">
      <c r="A66" s="8"/>
      <c r="B66" s="60">
        <v>4</v>
      </c>
      <c r="C66" s="159" t="s">
        <v>9</v>
      </c>
      <c r="D66" s="160"/>
      <c r="E66" s="160"/>
      <c r="F66" s="161"/>
      <c r="G66" s="73">
        <v>0</v>
      </c>
      <c r="H66" s="73">
        <v>0</v>
      </c>
      <c r="I66" s="14">
        <v>100</v>
      </c>
      <c r="J66" s="14">
        <v>100</v>
      </c>
      <c r="K66" s="15">
        <f t="shared" si="0"/>
        <v>0</v>
      </c>
      <c r="L66" s="16" t="str">
        <f t="shared" si="1"/>
        <v/>
      </c>
      <c r="M66" s="8"/>
      <c r="N66" s="89"/>
      <c r="P66" s="5" t="str">
        <f t="shared" si="2"/>
        <v>ok</v>
      </c>
    </row>
    <row r="67" spans="1:16" x14ac:dyDescent="0.3">
      <c r="A67" s="8"/>
      <c r="B67" s="60">
        <v>5</v>
      </c>
      <c r="C67" s="159" t="s">
        <v>10</v>
      </c>
      <c r="D67" s="160"/>
      <c r="E67" s="160"/>
      <c r="F67" s="161"/>
      <c r="G67" s="73">
        <v>0</v>
      </c>
      <c r="H67" s="73">
        <v>0</v>
      </c>
      <c r="I67" s="14">
        <v>100</v>
      </c>
      <c r="J67" s="14">
        <v>100</v>
      </c>
      <c r="K67" s="15">
        <f t="shared" si="0"/>
        <v>0</v>
      </c>
      <c r="L67" s="16" t="str">
        <f t="shared" si="1"/>
        <v/>
      </c>
      <c r="M67" s="8"/>
      <c r="N67" s="89"/>
      <c r="P67" s="5" t="str">
        <f t="shared" si="2"/>
        <v>ok</v>
      </c>
    </row>
    <row r="68" spans="1:16" x14ac:dyDescent="0.3">
      <c r="A68" s="8"/>
      <c r="B68" s="60">
        <v>6</v>
      </c>
      <c r="C68" s="159" t="s">
        <v>28</v>
      </c>
      <c r="D68" s="160"/>
      <c r="E68" s="160"/>
      <c r="F68" s="161"/>
      <c r="G68" s="73">
        <v>0</v>
      </c>
      <c r="H68" s="73">
        <v>0</v>
      </c>
      <c r="I68" s="14">
        <v>100</v>
      </c>
      <c r="J68" s="14">
        <v>80</v>
      </c>
      <c r="K68" s="15">
        <f t="shared" si="0"/>
        <v>0</v>
      </c>
      <c r="L68" s="16" t="str">
        <f t="shared" si="1"/>
        <v/>
      </c>
      <c r="M68" s="8"/>
      <c r="N68" s="182" t="s">
        <v>101</v>
      </c>
      <c r="O68" s="5" t="str">
        <f>IF(H73*0.8&lt;H68,"překročen limit","ok")</f>
        <v>ok</v>
      </c>
      <c r="P68" s="5" t="str">
        <f t="shared" si="2"/>
        <v>ok</v>
      </c>
    </row>
    <row r="69" spans="1:16" x14ac:dyDescent="0.3">
      <c r="A69" s="8"/>
      <c r="B69" s="60">
        <v>7</v>
      </c>
      <c r="C69" s="159" t="s">
        <v>11</v>
      </c>
      <c r="D69" s="160"/>
      <c r="E69" s="160"/>
      <c r="F69" s="161"/>
      <c r="G69" s="73">
        <v>0</v>
      </c>
      <c r="H69" s="73">
        <v>0</v>
      </c>
      <c r="I69" s="14">
        <v>100</v>
      </c>
      <c r="J69" s="14">
        <v>100</v>
      </c>
      <c r="K69" s="15">
        <f t="shared" si="0"/>
        <v>0</v>
      </c>
      <c r="L69" s="16" t="str">
        <f t="shared" si="1"/>
        <v/>
      </c>
      <c r="M69" s="8"/>
      <c r="N69" s="182"/>
      <c r="P69" s="5" t="str">
        <f t="shared" si="2"/>
        <v>ok</v>
      </c>
    </row>
    <row r="70" spans="1:16" x14ac:dyDescent="0.3">
      <c r="A70" s="8"/>
      <c r="B70" s="60">
        <v>8</v>
      </c>
      <c r="C70" s="44" t="s">
        <v>29</v>
      </c>
      <c r="D70" s="45"/>
      <c r="E70" s="45"/>
      <c r="F70" s="46"/>
      <c r="G70" s="73">
        <v>0</v>
      </c>
      <c r="H70" s="73">
        <v>0</v>
      </c>
      <c r="I70" s="14">
        <v>100</v>
      </c>
      <c r="J70" s="14">
        <v>100</v>
      </c>
      <c r="K70" s="15">
        <f t="shared" si="0"/>
        <v>0</v>
      </c>
      <c r="L70" s="16" t="str">
        <f t="shared" si="1"/>
        <v/>
      </c>
      <c r="M70" s="8"/>
      <c r="N70" s="182"/>
      <c r="P70" s="5" t="str">
        <f t="shared" si="2"/>
        <v>ok</v>
      </c>
    </row>
    <row r="71" spans="1:16" x14ac:dyDescent="0.3">
      <c r="A71" s="8"/>
      <c r="B71" s="60">
        <v>9</v>
      </c>
      <c r="C71" s="44" t="s">
        <v>12</v>
      </c>
      <c r="D71" s="45"/>
      <c r="E71" s="45"/>
      <c r="F71" s="46"/>
      <c r="G71" s="73">
        <v>0</v>
      </c>
      <c r="H71" s="73">
        <v>0</v>
      </c>
      <c r="I71" s="14">
        <v>100</v>
      </c>
      <c r="J71" s="14">
        <v>100</v>
      </c>
      <c r="K71" s="15">
        <f t="shared" si="0"/>
        <v>0</v>
      </c>
      <c r="L71" s="16" t="str">
        <f t="shared" si="1"/>
        <v/>
      </c>
      <c r="M71" s="8"/>
      <c r="P71" s="5" t="str">
        <f t="shared" si="2"/>
        <v>ok</v>
      </c>
    </row>
    <row r="72" spans="1:16" x14ac:dyDescent="0.3">
      <c r="A72" s="8"/>
      <c r="B72" s="60">
        <v>10</v>
      </c>
      <c r="C72" s="173" t="s">
        <v>30</v>
      </c>
      <c r="D72" s="174"/>
      <c r="E72" s="174"/>
      <c r="F72" s="175"/>
      <c r="G72" s="73">
        <v>0</v>
      </c>
      <c r="H72" s="73">
        <v>0</v>
      </c>
      <c r="I72" s="14">
        <v>100</v>
      </c>
      <c r="J72" s="14">
        <v>100</v>
      </c>
      <c r="K72" s="15">
        <f t="shared" si="0"/>
        <v>0</v>
      </c>
      <c r="L72" s="16" t="str">
        <f t="shared" si="1"/>
        <v/>
      </c>
      <c r="M72" s="8"/>
      <c r="P72" s="5" t="str">
        <f t="shared" si="2"/>
        <v>ok</v>
      </c>
    </row>
    <row r="73" spans="1:16" x14ac:dyDescent="0.3">
      <c r="A73" s="8"/>
      <c r="B73" s="49" t="s">
        <v>91</v>
      </c>
      <c r="C73" s="50"/>
      <c r="D73" s="50"/>
      <c r="E73" s="50"/>
      <c r="F73" s="51"/>
      <c r="G73" s="41">
        <f>SUM(G63:G72)</f>
        <v>0</v>
      </c>
      <c r="H73" s="41">
        <f>SUM(H63:H72)</f>
        <v>0</v>
      </c>
      <c r="I73" s="170"/>
      <c r="J73" s="171"/>
      <c r="K73" s="171"/>
      <c r="L73" s="172"/>
      <c r="M73" s="8"/>
    </row>
    <row r="74" spans="1:16" ht="14.4" customHeight="1" x14ac:dyDescent="0.3">
      <c r="A74" s="8"/>
      <c r="B74" s="164" t="s">
        <v>14</v>
      </c>
      <c r="C74" s="165"/>
      <c r="D74" s="165"/>
      <c r="E74" s="165"/>
      <c r="F74" s="166"/>
      <c r="G74" s="31"/>
      <c r="H74" s="132" t="s">
        <v>117</v>
      </c>
      <c r="I74" s="133"/>
      <c r="J74" s="133"/>
      <c r="K74" s="133"/>
      <c r="L74" s="134"/>
      <c r="M74" s="8"/>
      <c r="N74" s="89" t="s">
        <v>100</v>
      </c>
    </row>
    <row r="75" spans="1:16" x14ac:dyDescent="0.3">
      <c r="A75" s="8"/>
      <c r="B75" s="60">
        <v>11</v>
      </c>
      <c r="C75" s="159" t="s">
        <v>13</v>
      </c>
      <c r="D75" s="160"/>
      <c r="E75" s="160"/>
      <c r="F75" s="161"/>
      <c r="G75" s="73">
        <v>0</v>
      </c>
      <c r="H75" s="135"/>
      <c r="I75" s="136"/>
      <c r="J75" s="136"/>
      <c r="K75" s="136"/>
      <c r="L75" s="137"/>
      <c r="M75" s="8"/>
      <c r="N75" s="89"/>
    </row>
    <row r="76" spans="1:16" x14ac:dyDescent="0.3">
      <c r="A76" s="8"/>
      <c r="B76" s="60">
        <v>12</v>
      </c>
      <c r="C76" s="159" t="s">
        <v>55</v>
      </c>
      <c r="D76" s="160"/>
      <c r="E76" s="160"/>
      <c r="F76" s="161"/>
      <c r="G76" s="73">
        <v>0</v>
      </c>
      <c r="H76" s="135"/>
      <c r="I76" s="136"/>
      <c r="J76" s="136"/>
      <c r="K76" s="136"/>
      <c r="L76" s="137"/>
      <c r="M76" s="8"/>
      <c r="N76" s="89"/>
    </row>
    <row r="77" spans="1:16" x14ac:dyDescent="0.3">
      <c r="A77" s="8"/>
      <c r="B77" s="60">
        <v>13</v>
      </c>
      <c r="C77" s="159" t="s">
        <v>56</v>
      </c>
      <c r="D77" s="160"/>
      <c r="E77" s="160"/>
      <c r="F77" s="161"/>
      <c r="G77" s="73">
        <v>0</v>
      </c>
      <c r="H77" s="135"/>
      <c r="I77" s="136"/>
      <c r="J77" s="136"/>
      <c r="K77" s="136"/>
      <c r="L77" s="137"/>
      <c r="M77" s="8"/>
      <c r="N77" s="89"/>
    </row>
    <row r="78" spans="1:16" x14ac:dyDescent="0.3">
      <c r="A78" s="8"/>
      <c r="B78" s="60">
        <v>14</v>
      </c>
      <c r="C78" s="159" t="s">
        <v>15</v>
      </c>
      <c r="D78" s="160"/>
      <c r="E78" s="160"/>
      <c r="F78" s="161"/>
      <c r="G78" s="73">
        <v>0</v>
      </c>
      <c r="H78" s="135"/>
      <c r="I78" s="136"/>
      <c r="J78" s="136"/>
      <c r="K78" s="136"/>
      <c r="L78" s="137"/>
      <c r="M78" s="8"/>
      <c r="N78" s="89"/>
    </row>
    <row r="79" spans="1:16" x14ac:dyDescent="0.3">
      <c r="A79" s="8"/>
      <c r="B79" s="60">
        <v>15</v>
      </c>
      <c r="C79" s="159" t="s">
        <v>17</v>
      </c>
      <c r="D79" s="160"/>
      <c r="E79" s="160"/>
      <c r="F79" s="161"/>
      <c r="G79" s="73">
        <v>0</v>
      </c>
      <c r="H79" s="135"/>
      <c r="I79" s="136"/>
      <c r="J79" s="136"/>
      <c r="K79" s="136"/>
      <c r="L79" s="137"/>
      <c r="M79" s="8"/>
      <c r="N79" s="89"/>
    </row>
    <row r="80" spans="1:16" x14ac:dyDescent="0.3">
      <c r="A80" s="8"/>
      <c r="B80" s="60">
        <v>16</v>
      </c>
      <c r="C80" s="159" t="s">
        <v>49</v>
      </c>
      <c r="D80" s="160"/>
      <c r="E80" s="160"/>
      <c r="F80" s="161"/>
      <c r="G80" s="73">
        <v>0</v>
      </c>
      <c r="H80" s="135"/>
      <c r="I80" s="136"/>
      <c r="J80" s="136"/>
      <c r="K80" s="136"/>
      <c r="L80" s="137"/>
      <c r="M80" s="8"/>
      <c r="N80" s="89"/>
    </row>
    <row r="81" spans="1:14" x14ac:dyDescent="0.3">
      <c r="A81" s="8"/>
      <c r="B81" s="60">
        <v>17</v>
      </c>
      <c r="C81" s="159" t="s">
        <v>18</v>
      </c>
      <c r="D81" s="160"/>
      <c r="E81" s="160"/>
      <c r="F81" s="161"/>
      <c r="G81" s="73">
        <v>0</v>
      </c>
      <c r="H81" s="135"/>
      <c r="I81" s="136"/>
      <c r="J81" s="136"/>
      <c r="K81" s="136"/>
      <c r="L81" s="137"/>
      <c r="M81" s="8"/>
      <c r="N81" s="89"/>
    </row>
    <row r="82" spans="1:14" x14ac:dyDescent="0.3">
      <c r="A82" s="8"/>
      <c r="B82" s="60">
        <v>18</v>
      </c>
      <c r="C82" s="159" t="s">
        <v>45</v>
      </c>
      <c r="D82" s="160"/>
      <c r="E82" s="160"/>
      <c r="F82" s="161"/>
      <c r="G82" s="73">
        <v>0</v>
      </c>
      <c r="H82" s="135"/>
      <c r="I82" s="136"/>
      <c r="J82" s="136"/>
      <c r="K82" s="136"/>
      <c r="L82" s="137"/>
      <c r="M82" s="8"/>
      <c r="N82" s="89"/>
    </row>
    <row r="83" spans="1:14" x14ac:dyDescent="0.3">
      <c r="A83" s="8"/>
      <c r="B83" s="167" t="s">
        <v>35</v>
      </c>
      <c r="C83" s="168"/>
      <c r="D83" s="168"/>
      <c r="E83" s="168"/>
      <c r="F83" s="168"/>
      <c r="G83" s="169"/>
      <c r="H83" s="135"/>
      <c r="I83" s="136"/>
      <c r="J83" s="136"/>
      <c r="K83" s="136"/>
      <c r="L83" s="137"/>
      <c r="M83" s="8"/>
      <c r="N83" s="89"/>
    </row>
    <row r="84" spans="1:14" x14ac:dyDescent="0.3">
      <c r="A84" s="8"/>
      <c r="B84" s="60">
        <v>19</v>
      </c>
      <c r="C84" s="103"/>
      <c r="D84" s="103"/>
      <c r="E84" s="103"/>
      <c r="F84" s="103"/>
      <c r="G84" s="73">
        <v>0</v>
      </c>
      <c r="H84" s="135"/>
      <c r="I84" s="136"/>
      <c r="J84" s="136"/>
      <c r="K84" s="136"/>
      <c r="L84" s="137"/>
      <c r="M84" s="8"/>
      <c r="N84" s="89"/>
    </row>
    <row r="85" spans="1:14" x14ac:dyDescent="0.3">
      <c r="A85" s="8"/>
      <c r="B85" s="60">
        <v>20</v>
      </c>
      <c r="C85" s="103"/>
      <c r="D85" s="103"/>
      <c r="E85" s="103"/>
      <c r="F85" s="103"/>
      <c r="G85" s="73">
        <v>0</v>
      </c>
      <c r="H85" s="135"/>
      <c r="I85" s="136"/>
      <c r="J85" s="136"/>
      <c r="K85" s="136"/>
      <c r="L85" s="137"/>
      <c r="M85" s="8"/>
      <c r="N85" s="89"/>
    </row>
    <row r="86" spans="1:14" x14ac:dyDescent="0.3">
      <c r="A86" s="8"/>
      <c r="B86" s="60">
        <v>21</v>
      </c>
      <c r="C86" s="103"/>
      <c r="D86" s="103"/>
      <c r="E86" s="103"/>
      <c r="F86" s="103"/>
      <c r="G86" s="73">
        <v>0</v>
      </c>
      <c r="H86" s="135"/>
      <c r="I86" s="136"/>
      <c r="J86" s="136"/>
      <c r="K86" s="136"/>
      <c r="L86" s="137"/>
      <c r="M86" s="8"/>
      <c r="N86" s="89"/>
    </row>
    <row r="87" spans="1:14" ht="15" thickBot="1" x14ac:dyDescent="0.35">
      <c r="A87" s="8"/>
      <c r="B87" s="187" t="s">
        <v>92</v>
      </c>
      <c r="C87" s="188"/>
      <c r="D87" s="188"/>
      <c r="E87" s="188"/>
      <c r="F87" s="188"/>
      <c r="G87" s="42">
        <f>SUM(G74:G82,G84:G86)</f>
        <v>0</v>
      </c>
      <c r="H87" s="135"/>
      <c r="I87" s="136"/>
      <c r="J87" s="136"/>
      <c r="K87" s="136"/>
      <c r="L87" s="137"/>
      <c r="M87" s="8"/>
      <c r="N87" s="89"/>
    </row>
    <row r="88" spans="1:14" ht="15" thickBot="1" x14ac:dyDescent="0.35">
      <c r="A88" s="8"/>
      <c r="B88" s="128" t="s">
        <v>93</v>
      </c>
      <c r="C88" s="129"/>
      <c r="D88" s="129"/>
      <c r="E88" s="129"/>
      <c r="F88" s="129"/>
      <c r="G88" s="43">
        <f>G87+G73</f>
        <v>0</v>
      </c>
      <c r="H88" s="138"/>
      <c r="I88" s="139"/>
      <c r="J88" s="139"/>
      <c r="K88" s="139"/>
      <c r="L88" s="140"/>
      <c r="M88" s="8"/>
      <c r="N88" s="4"/>
    </row>
    <row r="89" spans="1:14" ht="15" thickBot="1" x14ac:dyDescent="0.35">
      <c r="A89" s="8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8"/>
    </row>
    <row r="90" spans="1:14" ht="14.4" customHeight="1" x14ac:dyDescent="0.3">
      <c r="A90" s="8"/>
      <c r="B90" s="183" t="s">
        <v>40</v>
      </c>
      <c r="C90" s="184"/>
      <c r="D90" s="184"/>
      <c r="E90" s="184"/>
      <c r="F90" s="184"/>
      <c r="G90" s="185" t="s">
        <v>41</v>
      </c>
      <c r="H90" s="112"/>
      <c r="I90" s="113"/>
      <c r="J90" s="113"/>
      <c r="K90" s="113"/>
      <c r="L90" s="114"/>
      <c r="M90" s="11"/>
      <c r="N90" s="5"/>
    </row>
    <row r="91" spans="1:14" x14ac:dyDescent="0.3">
      <c r="A91" s="8"/>
      <c r="B91" s="126" t="s">
        <v>38</v>
      </c>
      <c r="C91" s="127"/>
      <c r="D91" s="127"/>
      <c r="E91" s="127"/>
      <c r="F91" s="127"/>
      <c r="G91" s="186"/>
      <c r="H91" s="115"/>
      <c r="I91" s="80"/>
      <c r="J91" s="80"/>
      <c r="K91" s="80"/>
      <c r="L91" s="116"/>
      <c r="M91" s="11"/>
      <c r="N91" s="5"/>
    </row>
    <row r="92" spans="1:14" x14ac:dyDescent="0.3">
      <c r="A92" s="8"/>
      <c r="B92" s="60">
        <v>1</v>
      </c>
      <c r="C92" s="91" t="s">
        <v>38</v>
      </c>
      <c r="D92" s="91"/>
      <c r="E92" s="91"/>
      <c r="F92" s="91"/>
      <c r="G92" s="73">
        <v>0</v>
      </c>
      <c r="H92" s="115"/>
      <c r="I92" s="80"/>
      <c r="J92" s="80"/>
      <c r="K92" s="80"/>
      <c r="L92" s="116"/>
      <c r="M92" s="11"/>
      <c r="N92" s="158" t="s">
        <v>102</v>
      </c>
    </row>
    <row r="93" spans="1:14" x14ac:dyDescent="0.3">
      <c r="A93" s="8"/>
      <c r="B93" s="60">
        <v>2</v>
      </c>
      <c r="C93" s="91" t="s">
        <v>36</v>
      </c>
      <c r="D93" s="91"/>
      <c r="E93" s="91"/>
      <c r="F93" s="91"/>
      <c r="G93" s="73">
        <v>0</v>
      </c>
      <c r="H93" s="115"/>
      <c r="I93" s="80"/>
      <c r="J93" s="80"/>
      <c r="K93" s="80"/>
      <c r="L93" s="116"/>
      <c r="M93" s="11"/>
      <c r="N93" s="158"/>
    </row>
    <row r="94" spans="1:14" x14ac:dyDescent="0.3">
      <c r="A94" s="8"/>
      <c r="B94" s="60">
        <v>3</v>
      </c>
      <c r="C94" s="91" t="s">
        <v>44</v>
      </c>
      <c r="D94" s="91"/>
      <c r="E94" s="91"/>
      <c r="F94" s="91"/>
      <c r="G94" s="73">
        <v>0</v>
      </c>
      <c r="H94" s="115"/>
      <c r="I94" s="80"/>
      <c r="J94" s="80"/>
      <c r="K94" s="80"/>
      <c r="L94" s="116"/>
      <c r="M94" s="11"/>
      <c r="N94" s="158"/>
    </row>
    <row r="95" spans="1:14" x14ac:dyDescent="0.3">
      <c r="A95" s="8"/>
      <c r="B95" s="60">
        <v>4</v>
      </c>
      <c r="C95" s="91" t="s">
        <v>37</v>
      </c>
      <c r="D95" s="91"/>
      <c r="E95" s="91"/>
      <c r="F95" s="91"/>
      <c r="G95" s="73">
        <v>0</v>
      </c>
      <c r="H95" s="115"/>
      <c r="I95" s="80"/>
      <c r="J95" s="80"/>
      <c r="K95" s="80"/>
      <c r="L95" s="116"/>
      <c r="M95" s="11"/>
      <c r="N95" s="158"/>
    </row>
    <row r="96" spans="1:14" x14ac:dyDescent="0.3">
      <c r="A96" s="8"/>
      <c r="B96" s="126" t="s">
        <v>50</v>
      </c>
      <c r="C96" s="127"/>
      <c r="D96" s="127"/>
      <c r="E96" s="127"/>
      <c r="F96" s="127"/>
      <c r="G96" s="32"/>
      <c r="H96" s="115"/>
      <c r="I96" s="80"/>
      <c r="J96" s="80"/>
      <c r="K96" s="80"/>
      <c r="L96" s="116"/>
      <c r="M96" s="11"/>
      <c r="N96" s="5"/>
    </row>
    <row r="97" spans="1:16" x14ac:dyDescent="0.3">
      <c r="A97" s="8"/>
      <c r="B97" s="60">
        <v>5</v>
      </c>
      <c r="C97" s="91" t="s">
        <v>42</v>
      </c>
      <c r="D97" s="91"/>
      <c r="E97" s="91"/>
      <c r="F97" s="91"/>
      <c r="G97" s="73">
        <v>0</v>
      </c>
      <c r="H97" s="117"/>
      <c r="I97" s="118"/>
      <c r="J97" s="118"/>
      <c r="K97" s="118"/>
      <c r="L97" s="119"/>
      <c r="M97" s="11"/>
      <c r="N97" s="54"/>
    </row>
    <row r="98" spans="1:16" ht="14.4" customHeight="1" x14ac:dyDescent="0.3">
      <c r="A98" s="8"/>
      <c r="B98" s="126" t="s">
        <v>57</v>
      </c>
      <c r="C98" s="127"/>
      <c r="D98" s="127"/>
      <c r="E98" s="127"/>
      <c r="F98" s="127"/>
      <c r="G98" s="33" t="str">
        <f>"kv. odhad "&amp;E5</f>
        <v>kv. odhad 2025</v>
      </c>
      <c r="H98" s="33" t="str">
        <f>"žádost "&amp;E5</f>
        <v>žádost 2025</v>
      </c>
      <c r="I98" s="110" t="str">
        <f>CONCATENATE("poskytnuto ",E5-1)</f>
        <v>poskytnuto 2024</v>
      </c>
      <c r="J98" s="110"/>
      <c r="K98" s="110"/>
      <c r="L98" s="111"/>
      <c r="M98" s="11"/>
      <c r="N98" s="89" t="s">
        <v>103</v>
      </c>
      <c r="O98" s="5" t="s">
        <v>25</v>
      </c>
      <c r="P98" s="5" t="s">
        <v>25</v>
      </c>
    </row>
    <row r="99" spans="1:16" ht="14.4" customHeight="1" x14ac:dyDescent="0.3">
      <c r="A99" s="8"/>
      <c r="B99" s="60">
        <v>6</v>
      </c>
      <c r="C99" s="91" t="s">
        <v>51</v>
      </c>
      <c r="D99" s="91"/>
      <c r="E99" s="91"/>
      <c r="F99" s="91"/>
      <c r="G99" s="13">
        <f>H99</f>
        <v>0</v>
      </c>
      <c r="H99" s="13">
        <f>G118</f>
        <v>0</v>
      </c>
      <c r="I99" s="94">
        <v>0</v>
      </c>
      <c r="J99" s="95"/>
      <c r="K99" s="95"/>
      <c r="L99" s="96"/>
      <c r="M99" s="11"/>
      <c r="N99" s="89"/>
      <c r="O99" s="5" t="str">
        <f>IF(H99&lt;&gt;0,IF(G99=0,"Doplňte kvalifikovaný odhad",""),"")</f>
        <v/>
      </c>
      <c r="P99" s="5" t="str">
        <f>IF(I99="","Není uvedna poskytnutá částka za rok 2024. Pokud nebyla poskytnuta dotace, doplňte nulu.","ok")</f>
        <v>ok</v>
      </c>
    </row>
    <row r="100" spans="1:16" x14ac:dyDescent="0.3">
      <c r="A100" s="8"/>
      <c r="B100" s="60">
        <v>7</v>
      </c>
      <c r="C100" s="103"/>
      <c r="D100" s="103"/>
      <c r="E100" s="103"/>
      <c r="F100" s="103"/>
      <c r="G100" s="73">
        <v>0</v>
      </c>
      <c r="H100" s="73">
        <v>0</v>
      </c>
      <c r="I100" s="94">
        <v>0</v>
      </c>
      <c r="J100" s="95"/>
      <c r="K100" s="95"/>
      <c r="L100" s="96"/>
      <c r="M100" s="11"/>
      <c r="N100" s="89"/>
      <c r="O100" s="5" t="str">
        <f>IF(H100&lt;&gt;0,IF(G100=0,"Doplňte kvalifikovaný odhad",""),"")</f>
        <v/>
      </c>
      <c r="P100" s="5" t="str">
        <f>IF(H100&lt;&gt;0,IF(I100="","Není uvedna poskytnutá částka za rok 2024. Pokud nebyla poskytnuta dotace, doplňte nulu.","ok"),"")</f>
        <v/>
      </c>
    </row>
    <row r="101" spans="1:16" x14ac:dyDescent="0.3">
      <c r="A101" s="8"/>
      <c r="B101" s="60">
        <v>8</v>
      </c>
      <c r="C101" s="103"/>
      <c r="D101" s="103"/>
      <c r="E101" s="103"/>
      <c r="F101" s="103"/>
      <c r="G101" s="73">
        <v>0</v>
      </c>
      <c r="H101" s="73">
        <v>0</v>
      </c>
      <c r="I101" s="94">
        <v>0</v>
      </c>
      <c r="J101" s="95"/>
      <c r="K101" s="95"/>
      <c r="L101" s="96"/>
      <c r="M101" s="11"/>
      <c r="N101" s="89"/>
      <c r="O101" s="5" t="str">
        <f>IF(H101&lt;&gt;0,IF(G101=0,"Doplňte kvalifikovaný odhad",""),"")</f>
        <v/>
      </c>
      <c r="P101" s="5" t="str">
        <f>IF(H101&lt;&gt;0,IF(I101="","Není uvedna poskytnutá částka za rok 2024. Pokud nebyla poskytnuta dotace, doplňte nulu.","ok"),"")</f>
        <v/>
      </c>
    </row>
    <row r="102" spans="1:16" x14ac:dyDescent="0.3">
      <c r="A102" s="8"/>
      <c r="B102" s="60">
        <v>9</v>
      </c>
      <c r="C102" s="103"/>
      <c r="D102" s="103"/>
      <c r="E102" s="103"/>
      <c r="F102" s="103"/>
      <c r="G102" s="73">
        <v>0</v>
      </c>
      <c r="H102" s="73">
        <v>0</v>
      </c>
      <c r="I102" s="94">
        <v>0</v>
      </c>
      <c r="J102" s="95"/>
      <c r="K102" s="95"/>
      <c r="L102" s="96"/>
      <c r="M102" s="11"/>
      <c r="N102" s="89"/>
      <c r="O102" s="5" t="str">
        <f>IF(H102&lt;&gt;0,IF(G102=0,"Doplňte kvalifikovaný odhad",""),"")</f>
        <v/>
      </c>
      <c r="P102" s="5" t="str">
        <f>IF(H102&lt;&gt;0,IF(I102="","Není uvedna poskytnutá částka za rok 2024. Pokud nebyla poskytnuta dotace, doplňte nulu.","ok"),"")</f>
        <v/>
      </c>
    </row>
    <row r="103" spans="1:16" x14ac:dyDescent="0.3">
      <c r="A103" s="8"/>
      <c r="B103" s="60">
        <v>10</v>
      </c>
      <c r="C103" s="103"/>
      <c r="D103" s="103"/>
      <c r="E103" s="103"/>
      <c r="F103" s="103"/>
      <c r="G103" s="73">
        <v>0</v>
      </c>
      <c r="H103" s="73">
        <v>0</v>
      </c>
      <c r="I103" s="94">
        <v>0</v>
      </c>
      <c r="J103" s="95"/>
      <c r="K103" s="95"/>
      <c r="L103" s="96"/>
      <c r="M103" s="8"/>
      <c r="N103" s="89"/>
      <c r="O103" s="5" t="str">
        <f>IF(H103&lt;&gt;0,IF(G103=0,"Doplňte kvalifikovaný odhad",""),"")</f>
        <v/>
      </c>
      <c r="P103" s="5" t="str">
        <f>IF(H103&lt;&gt;0,IF(I103="","Není uvedna poskytnutá částka za rok 2024. Pokud nebyla poskytnuta dotace, doplňte nulu.","ok"),"")</f>
        <v/>
      </c>
    </row>
    <row r="104" spans="1:16" x14ac:dyDescent="0.3">
      <c r="A104" s="8"/>
      <c r="B104" s="97" t="s">
        <v>53</v>
      </c>
      <c r="C104" s="98"/>
      <c r="D104" s="98"/>
      <c r="E104" s="98"/>
      <c r="F104" s="99"/>
      <c r="G104" s="32">
        <f>SUM(G99:G103)</f>
        <v>0</v>
      </c>
      <c r="H104" s="32">
        <f>SUM(H99:H103)</f>
        <v>0</v>
      </c>
      <c r="I104" s="100">
        <f>SUM(I99:L103)</f>
        <v>0</v>
      </c>
      <c r="J104" s="101"/>
      <c r="K104" s="101"/>
      <c r="L104" s="102"/>
      <c r="M104" s="8"/>
      <c r="N104" s="89"/>
    </row>
    <row r="105" spans="1:16" x14ac:dyDescent="0.3">
      <c r="A105" s="8"/>
      <c r="B105" s="126" t="s">
        <v>46</v>
      </c>
      <c r="C105" s="127"/>
      <c r="D105" s="127"/>
      <c r="E105" s="127"/>
      <c r="F105" s="127"/>
      <c r="G105" s="32"/>
      <c r="H105" s="120"/>
      <c r="I105" s="121"/>
      <c r="J105" s="121"/>
      <c r="K105" s="121"/>
      <c r="L105" s="122"/>
      <c r="M105" s="8"/>
      <c r="N105" s="89"/>
    </row>
    <row r="106" spans="1:16" x14ac:dyDescent="0.3">
      <c r="A106" s="8"/>
      <c r="B106" s="60">
        <v>11</v>
      </c>
      <c r="C106" s="91" t="s">
        <v>47</v>
      </c>
      <c r="D106" s="91"/>
      <c r="E106" s="91"/>
      <c r="F106" s="91"/>
      <c r="G106" s="73">
        <v>0</v>
      </c>
      <c r="H106" s="115"/>
      <c r="I106" s="80"/>
      <c r="J106" s="80"/>
      <c r="K106" s="80"/>
      <c r="L106" s="116"/>
      <c r="M106" s="8"/>
      <c r="N106" s="89"/>
    </row>
    <row r="107" spans="1:16" ht="15" thickBot="1" x14ac:dyDescent="0.35">
      <c r="A107" s="8"/>
      <c r="B107" s="60">
        <v>12</v>
      </c>
      <c r="C107" s="91" t="s">
        <v>48</v>
      </c>
      <c r="D107" s="91"/>
      <c r="E107" s="91"/>
      <c r="F107" s="91"/>
      <c r="G107" s="73">
        <v>0</v>
      </c>
      <c r="H107" s="115"/>
      <c r="I107" s="80"/>
      <c r="J107" s="80"/>
      <c r="K107" s="80"/>
      <c r="L107" s="116"/>
      <c r="M107" s="8"/>
      <c r="N107" s="89"/>
    </row>
    <row r="108" spans="1:16" ht="15" thickBot="1" x14ac:dyDescent="0.35">
      <c r="A108" s="8"/>
      <c r="B108" s="128" t="s">
        <v>94</v>
      </c>
      <c r="C108" s="129"/>
      <c r="D108" s="129"/>
      <c r="E108" s="129"/>
      <c r="F108" s="129"/>
      <c r="G108" s="43">
        <f>SUM(G92:G97)+G104+SUM(G106:G107)</f>
        <v>0</v>
      </c>
      <c r="H108" s="123"/>
      <c r="I108" s="124"/>
      <c r="J108" s="124"/>
      <c r="K108" s="124"/>
      <c r="L108" s="125"/>
      <c r="M108" s="8"/>
    </row>
    <row r="109" spans="1:16" ht="7.2" customHeight="1" x14ac:dyDescent="0.3">
      <c r="A109" s="8"/>
      <c r="B109" s="19"/>
      <c r="C109" s="9"/>
      <c r="D109" s="9"/>
      <c r="E109" s="9"/>
      <c r="F109" s="9"/>
      <c r="G109" s="20"/>
      <c r="H109" s="8"/>
      <c r="I109" s="8"/>
      <c r="J109" s="8"/>
      <c r="K109" s="8"/>
      <c r="L109" s="8"/>
      <c r="M109" s="8"/>
    </row>
    <row r="110" spans="1:16" s="2" customFormat="1" ht="10.199999999999999" x14ac:dyDescent="0.2">
      <c r="A110" s="11"/>
      <c r="B110" s="21" t="s">
        <v>19</v>
      </c>
      <c r="C110" s="130" t="s">
        <v>54</v>
      </c>
      <c r="D110" s="130"/>
      <c r="E110" s="130"/>
      <c r="F110" s="130"/>
      <c r="G110" s="130"/>
      <c r="H110" s="130"/>
      <c r="I110" s="130"/>
      <c r="J110" s="130"/>
      <c r="K110" s="130"/>
      <c r="L110" s="130"/>
      <c r="M110" s="11"/>
      <c r="N110" s="157" t="s">
        <v>104</v>
      </c>
      <c r="O110" s="5"/>
      <c r="P110" s="5"/>
    </row>
    <row r="111" spans="1:16" s="2" customFormat="1" ht="10.199999999999999" x14ac:dyDescent="0.2">
      <c r="A111" s="11"/>
      <c r="B111" s="21" t="s">
        <v>21</v>
      </c>
      <c r="C111" s="130" t="s">
        <v>20</v>
      </c>
      <c r="D111" s="130"/>
      <c r="E111" s="130"/>
      <c r="F111" s="130"/>
      <c r="G111" s="130"/>
      <c r="H111" s="130"/>
      <c r="I111" s="130"/>
      <c r="J111" s="130"/>
      <c r="K111" s="130"/>
      <c r="L111" s="130"/>
      <c r="M111" s="11"/>
      <c r="N111" s="157"/>
      <c r="O111" s="5"/>
      <c r="P111" s="5"/>
    </row>
    <row r="112" spans="1:16" s="2" customFormat="1" ht="10.199999999999999" x14ac:dyDescent="0.2">
      <c r="A112" s="11"/>
      <c r="B112" s="21" t="s">
        <v>22</v>
      </c>
      <c r="C112" s="130" t="s">
        <v>23</v>
      </c>
      <c r="D112" s="130"/>
      <c r="E112" s="130"/>
      <c r="F112" s="130"/>
      <c r="G112" s="130"/>
      <c r="H112" s="130"/>
      <c r="I112" s="130"/>
      <c r="J112" s="130"/>
      <c r="K112" s="130"/>
      <c r="L112" s="130"/>
      <c r="M112" s="11"/>
      <c r="N112" s="157"/>
      <c r="O112" s="5"/>
      <c r="P112" s="5"/>
    </row>
    <row r="113" spans="1:16" s="2" customFormat="1" ht="10.199999999999999" x14ac:dyDescent="0.2">
      <c r="A113" s="11"/>
      <c r="B113" s="21" t="s">
        <v>52</v>
      </c>
      <c r="C113" s="131" t="s">
        <v>58</v>
      </c>
      <c r="D113" s="131"/>
      <c r="E113" s="131"/>
      <c r="F113" s="131"/>
      <c r="G113" s="131"/>
      <c r="H113" s="131"/>
      <c r="I113" s="131"/>
      <c r="J113" s="131"/>
      <c r="K113" s="131"/>
      <c r="L113" s="131"/>
      <c r="M113" s="11"/>
      <c r="N113" s="157"/>
      <c r="O113" s="5"/>
      <c r="P113" s="5"/>
    </row>
    <row r="114" spans="1:16" s="2" customFormat="1" ht="10.199999999999999" x14ac:dyDescent="0.2">
      <c r="A114" s="11"/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11"/>
      <c r="N114" s="58"/>
      <c r="O114" s="5"/>
      <c r="P114" s="5"/>
    </row>
    <row r="115" spans="1:16" ht="15" thickBot="1" x14ac:dyDescent="0.35">
      <c r="A115" s="59"/>
      <c r="B115" s="59" t="str">
        <f>$A$1</f>
        <v>Žádost o dotace z rozpočtu města Domažlice na rok 2025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21" t="str">
        <f>CONCATENATE("Žadatel: ",$F$12)</f>
        <v xml:space="preserve">Žadatel: </v>
      </c>
      <c r="M115" s="55"/>
    </row>
    <row r="116" spans="1:16" x14ac:dyDescent="0.3">
      <c r="A116" s="8"/>
      <c r="B116" s="155" t="s">
        <v>61</v>
      </c>
      <c r="C116" s="156"/>
      <c r="D116" s="156"/>
      <c r="E116" s="156"/>
      <c r="F116" s="156"/>
      <c r="G116" s="23">
        <f>G73</f>
        <v>0</v>
      </c>
      <c r="H116" s="151" t="str">
        <f>"Výše poskytnuté dotace může být maximálně "&amp;G119*100&amp;" % celkových nákladů."</f>
        <v>Výše poskytnuté dotace může být maximálně 80 % celkových nákladů.</v>
      </c>
      <c r="I116" s="151"/>
      <c r="J116" s="151"/>
      <c r="K116" s="151"/>
      <c r="L116" s="152"/>
      <c r="M116" s="8"/>
    </row>
    <row r="117" spans="1:16" x14ac:dyDescent="0.3">
      <c r="A117" s="8"/>
      <c r="B117" s="90" t="s">
        <v>31</v>
      </c>
      <c r="C117" s="91"/>
      <c r="D117" s="91"/>
      <c r="E117" s="91"/>
      <c r="F117" s="91"/>
      <c r="G117" s="17">
        <f>G88</f>
        <v>0</v>
      </c>
      <c r="H117" s="153"/>
      <c r="I117" s="153"/>
      <c r="J117" s="153"/>
      <c r="K117" s="153"/>
      <c r="L117" s="154"/>
      <c r="M117" s="8"/>
    </row>
    <row r="118" spans="1:16" x14ac:dyDescent="0.3">
      <c r="A118" s="8"/>
      <c r="B118" s="90" t="s">
        <v>32</v>
      </c>
      <c r="C118" s="91"/>
      <c r="D118" s="91"/>
      <c r="E118" s="91"/>
      <c r="F118" s="91"/>
      <c r="G118" s="17">
        <f>H73</f>
        <v>0</v>
      </c>
      <c r="H118" s="153"/>
      <c r="I118" s="153"/>
      <c r="J118" s="153"/>
      <c r="K118" s="153"/>
      <c r="L118" s="154"/>
      <c r="M118" s="8"/>
    </row>
    <row r="119" spans="1:16" x14ac:dyDescent="0.3">
      <c r="A119" s="8"/>
      <c r="B119" s="90" t="s">
        <v>83</v>
      </c>
      <c r="C119" s="91"/>
      <c r="D119" s="91"/>
      <c r="E119" s="91"/>
      <c r="F119" s="91"/>
      <c r="G119" s="24">
        <v>0.8</v>
      </c>
      <c r="H119" s="25"/>
      <c r="I119" s="25"/>
      <c r="J119" s="25"/>
      <c r="K119" s="25"/>
      <c r="L119" s="26"/>
      <c r="M119" s="8"/>
    </row>
    <row r="120" spans="1:16" ht="15" thickBot="1" x14ac:dyDescent="0.35">
      <c r="A120" s="8"/>
      <c r="B120" s="143" t="s">
        <v>33</v>
      </c>
      <c r="C120" s="144"/>
      <c r="D120" s="144"/>
      <c r="E120" s="144"/>
      <c r="F120" s="144"/>
      <c r="G120" s="27">
        <f>IFERROR(G118/G116,0)</f>
        <v>0</v>
      </c>
      <c r="H120" s="141" t="str">
        <f>IF(G120&gt;0.8,"Překročen limit, žádost nelze podat.","")</f>
        <v/>
      </c>
      <c r="I120" s="141"/>
      <c r="J120" s="141"/>
      <c r="K120" s="141"/>
      <c r="L120" s="142"/>
      <c r="M120" s="8"/>
      <c r="O120" s="5" t="str">
        <f>IF(G120&gt;0.8,"Překročen limit maximální výše dotace z celkových nákladů, žádost nelze podat.","")</f>
        <v/>
      </c>
    </row>
    <row r="121" spans="1:16" ht="15" thickBot="1" x14ac:dyDescent="0.35">
      <c r="A121" s="8"/>
      <c r="B121" s="9"/>
      <c r="C121" s="9"/>
      <c r="D121" s="9"/>
      <c r="E121" s="9"/>
      <c r="F121" s="9"/>
      <c r="G121" s="28"/>
      <c r="H121" s="29"/>
      <c r="I121" s="29"/>
      <c r="J121" s="29"/>
      <c r="K121" s="29"/>
      <c r="L121" s="29"/>
      <c r="M121" s="8"/>
    </row>
    <row r="122" spans="1:16" ht="14.4" customHeight="1" x14ac:dyDescent="0.3">
      <c r="A122" s="8"/>
      <c r="B122" s="155" t="s">
        <v>62</v>
      </c>
      <c r="C122" s="156"/>
      <c r="D122" s="156"/>
      <c r="E122" s="156"/>
      <c r="F122" s="156"/>
      <c r="G122" s="23">
        <f>G108-G88</f>
        <v>0</v>
      </c>
      <c r="H122" s="145" t="s">
        <v>63</v>
      </c>
      <c r="I122" s="146"/>
      <c r="J122" s="146"/>
      <c r="K122" s="146"/>
      <c r="L122" s="147"/>
      <c r="M122" s="8"/>
    </row>
    <row r="123" spans="1:16" x14ac:dyDescent="0.3">
      <c r="A123" s="8"/>
      <c r="B123" s="90" t="s">
        <v>59</v>
      </c>
      <c r="C123" s="91"/>
      <c r="D123" s="91"/>
      <c r="E123" s="91"/>
      <c r="F123" s="91"/>
      <c r="G123" s="17">
        <f>IF(G122&gt;0,G122-G99,G122-G99)</f>
        <v>0</v>
      </c>
      <c r="H123" s="148"/>
      <c r="I123" s="149"/>
      <c r="J123" s="149"/>
      <c r="K123" s="149"/>
      <c r="L123" s="150"/>
      <c r="M123" s="8"/>
    </row>
    <row r="124" spans="1:16" x14ac:dyDescent="0.3">
      <c r="A124" s="8"/>
      <c r="B124" s="90" t="s">
        <v>60</v>
      </c>
      <c r="C124" s="91"/>
      <c r="D124" s="91"/>
      <c r="E124" s="91"/>
      <c r="F124" s="91"/>
      <c r="G124" s="17">
        <f>IF(G123&lt;0,-G123,0)</f>
        <v>0</v>
      </c>
      <c r="H124" s="148"/>
      <c r="I124" s="149"/>
      <c r="J124" s="149"/>
      <c r="K124" s="149"/>
      <c r="L124" s="150"/>
      <c r="M124" s="8"/>
    </row>
    <row r="125" spans="1:16" ht="15" thickBot="1" x14ac:dyDescent="0.35">
      <c r="A125" s="8"/>
      <c r="B125" s="143" t="s">
        <v>32</v>
      </c>
      <c r="C125" s="144"/>
      <c r="D125" s="144"/>
      <c r="E125" s="144"/>
      <c r="F125" s="144"/>
      <c r="G125" s="18">
        <f>H73</f>
        <v>0</v>
      </c>
      <c r="H125" s="141" t="str">
        <f>IF(G125&gt;G124,"Překročen limit, žádost nelze podat.","")</f>
        <v/>
      </c>
      <c r="I125" s="141"/>
      <c r="J125" s="141"/>
      <c r="K125" s="141"/>
      <c r="L125" s="142"/>
      <c r="M125" s="8"/>
      <c r="O125" s="5" t="str">
        <f>IF(G125&gt;G124,"Překročen limit maximální výše dotace z bilance rozpočtu, žádost nelze podat.","")</f>
        <v/>
      </c>
    </row>
    <row r="126" spans="1:16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</sheetData>
  <sheetProtection algorithmName="SHA-512" hashValue="JhYLPM2e3diVD2v4EQEPak9d2PgoLk05ylZxQS6bd3I9spSFMFLvb3h32rtnPZFePZBlQhR+Eo+o+SSBUCihtg==" saltValue="XXKFfuK8u8Fl1/UyftcRTg==" spinCount="100000" sheet="1" objects="1" scenarios="1"/>
  <mergeCells count="133">
    <mergeCell ref="N26:N31"/>
    <mergeCell ref="B38:F38"/>
    <mergeCell ref="B34:F34"/>
    <mergeCell ref="N68:N70"/>
    <mergeCell ref="B90:F90"/>
    <mergeCell ref="G90:G91"/>
    <mergeCell ref="B91:F91"/>
    <mergeCell ref="C76:F76"/>
    <mergeCell ref="C77:F77"/>
    <mergeCell ref="B87:F87"/>
    <mergeCell ref="C80:F80"/>
    <mergeCell ref="N34:N52"/>
    <mergeCell ref="N55:N56"/>
    <mergeCell ref="C65:F65"/>
    <mergeCell ref="C66:F66"/>
    <mergeCell ref="C67:F67"/>
    <mergeCell ref="C68:F68"/>
    <mergeCell ref="G61:G62"/>
    <mergeCell ref="I54:J54"/>
    <mergeCell ref="I55:J55"/>
    <mergeCell ref="I56:J56"/>
    <mergeCell ref="K55:L55"/>
    <mergeCell ref="K56:L56"/>
    <mergeCell ref="K54:L54"/>
    <mergeCell ref="N98:N107"/>
    <mergeCell ref="N110:N113"/>
    <mergeCell ref="N92:N95"/>
    <mergeCell ref="C69:F69"/>
    <mergeCell ref="C64:F64"/>
    <mergeCell ref="C63:F63"/>
    <mergeCell ref="B53:F53"/>
    <mergeCell ref="B46:F46"/>
    <mergeCell ref="B42:F42"/>
    <mergeCell ref="B50:F50"/>
    <mergeCell ref="B54:E54"/>
    <mergeCell ref="B51:L52"/>
    <mergeCell ref="C81:F81"/>
    <mergeCell ref="B74:F74"/>
    <mergeCell ref="B83:G83"/>
    <mergeCell ref="C82:F82"/>
    <mergeCell ref="N74:N87"/>
    <mergeCell ref="I73:L73"/>
    <mergeCell ref="C75:F75"/>
    <mergeCell ref="C78:F78"/>
    <mergeCell ref="C79:F79"/>
    <mergeCell ref="C72:F72"/>
    <mergeCell ref="B61:F61"/>
    <mergeCell ref="I61:L61"/>
    <mergeCell ref="H125:L125"/>
    <mergeCell ref="B123:F123"/>
    <mergeCell ref="B125:F125"/>
    <mergeCell ref="H122:L124"/>
    <mergeCell ref="H116:L118"/>
    <mergeCell ref="H120:L120"/>
    <mergeCell ref="C92:F92"/>
    <mergeCell ref="C93:F93"/>
    <mergeCell ref="C95:F95"/>
    <mergeCell ref="C97:F97"/>
    <mergeCell ref="C94:F94"/>
    <mergeCell ref="B96:F96"/>
    <mergeCell ref="B116:F116"/>
    <mergeCell ref="B118:F118"/>
    <mergeCell ref="B105:F105"/>
    <mergeCell ref="C106:F106"/>
    <mergeCell ref="C107:F107"/>
    <mergeCell ref="C99:F99"/>
    <mergeCell ref="C101:F101"/>
    <mergeCell ref="B122:F122"/>
    <mergeCell ref="B124:F124"/>
    <mergeCell ref="C103:F103"/>
    <mergeCell ref="C102:F102"/>
    <mergeCell ref="B120:F120"/>
    <mergeCell ref="B117:F117"/>
    <mergeCell ref="I98:L98"/>
    <mergeCell ref="I99:L99"/>
    <mergeCell ref="I101:L101"/>
    <mergeCell ref="H90:L97"/>
    <mergeCell ref="H105:L108"/>
    <mergeCell ref="C84:F84"/>
    <mergeCell ref="C85:F85"/>
    <mergeCell ref="C86:F86"/>
    <mergeCell ref="B98:F98"/>
    <mergeCell ref="B88:F88"/>
    <mergeCell ref="B108:F108"/>
    <mergeCell ref="B89:L89"/>
    <mergeCell ref="C110:L110"/>
    <mergeCell ref="C111:L111"/>
    <mergeCell ref="C112:L112"/>
    <mergeCell ref="C113:L113"/>
    <mergeCell ref="H74:L88"/>
    <mergeCell ref="N8:N10"/>
    <mergeCell ref="B119:F119"/>
    <mergeCell ref="F12:L12"/>
    <mergeCell ref="F13:G13"/>
    <mergeCell ref="E18:F18"/>
    <mergeCell ref="E19:F19"/>
    <mergeCell ref="H18:L18"/>
    <mergeCell ref="H19:L19"/>
    <mergeCell ref="B60:L60"/>
    <mergeCell ref="B39:L41"/>
    <mergeCell ref="B43:L45"/>
    <mergeCell ref="B47:L49"/>
    <mergeCell ref="I102:L102"/>
    <mergeCell ref="I103:L103"/>
    <mergeCell ref="B104:F104"/>
    <mergeCell ref="I104:L104"/>
    <mergeCell ref="C100:F100"/>
    <mergeCell ref="I100:L100"/>
    <mergeCell ref="H61:H62"/>
    <mergeCell ref="N61:N67"/>
    <mergeCell ref="E22:L23"/>
    <mergeCell ref="E26:L27"/>
    <mergeCell ref="B56:E56"/>
    <mergeCell ref="B55:E55"/>
    <mergeCell ref="A1:M1"/>
    <mergeCell ref="B25:M25"/>
    <mergeCell ref="B35:L37"/>
    <mergeCell ref="B20:M20"/>
    <mergeCell ref="A16:M16"/>
    <mergeCell ref="B21:M21"/>
    <mergeCell ref="B24:M24"/>
    <mergeCell ref="B2:L2"/>
    <mergeCell ref="B3:D4"/>
    <mergeCell ref="E3:L4"/>
    <mergeCell ref="F15:L15"/>
    <mergeCell ref="B6:L6"/>
    <mergeCell ref="G5:L5"/>
    <mergeCell ref="D26:D27"/>
    <mergeCell ref="E29:L30"/>
    <mergeCell ref="D29:D30"/>
    <mergeCell ref="B5:D5"/>
    <mergeCell ref="B22:D23"/>
    <mergeCell ref="B7:L7"/>
  </mergeCells>
  <printOptions horizontalCentered="1"/>
  <pageMargins left="0.39370078740157483" right="0.39370078740157483" top="0.31496062992125984" bottom="0.35433070866141736" header="0.11811023622047245" footer="0.19685039370078741"/>
  <pageSetup paperSize="9" orientation="portrait" r:id="rId1"/>
  <headerFooter>
    <oddFooter>&amp;R&amp;"-,Kurzíva"&amp;8str. &amp;Pz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</vt:lpstr>
      <vt:lpstr>žádost!Oblast_tisku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Denk</dc:creator>
  <cp:lastModifiedBy>Lukáš Denk</cp:lastModifiedBy>
  <cp:lastPrinted>2024-10-14T10:22:58Z</cp:lastPrinted>
  <dcterms:created xsi:type="dcterms:W3CDTF">2024-10-09T10:56:24Z</dcterms:created>
  <dcterms:modified xsi:type="dcterms:W3CDTF">2025-01-28T11:24:11Z</dcterms:modified>
</cp:coreProperties>
</file>